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92349A2-98E2-40AD-BE83-25DD7C6CCB35}" xr6:coauthVersionLast="44" xr6:coauthVersionMax="44" xr10:uidLastSave="{00000000-0000-0000-0000-000000000000}"/>
  <bookViews>
    <workbookView xWindow="-120" yWindow="-120" windowWidth="29040" windowHeight="15840" activeTab="1" xr2:uid="{05A7AB55-2217-4B80-B6B5-798416CD776D}"/>
  </bookViews>
  <sheets>
    <sheet name="2025년 결산총괄표" sheetId="1" r:id="rId1"/>
    <sheet name="2026년 1차추경 총괄표" sheetId="2" r:id="rId2"/>
  </sheets>
  <definedNames>
    <definedName name="_xlnm.Print_Area" localSheetId="1">'2026년 1차추경 총괄표'!$A$1:$M$59</definedName>
    <definedName name="_xlnm.Print_Titles" localSheetId="1">'2026년 1차추경 총괄표'!$4:$6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59" i="2" l="1"/>
  <c r="E59" i="2"/>
  <c r="M58" i="2"/>
  <c r="M57" i="2"/>
  <c r="L57" i="2"/>
  <c r="L59" i="2" s="1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G20" i="2"/>
  <c r="M19" i="2"/>
  <c r="F19" i="2"/>
  <c r="G19" i="2" s="1"/>
  <c r="M18" i="2"/>
  <c r="G18" i="2"/>
  <c r="M17" i="2"/>
  <c r="G17" i="2"/>
  <c r="M16" i="2"/>
  <c r="G16" i="2"/>
  <c r="M15" i="2"/>
  <c r="G15" i="2"/>
  <c r="M14" i="2"/>
  <c r="G14" i="2"/>
  <c r="M13" i="2"/>
  <c r="G13" i="2"/>
  <c r="M12" i="2"/>
  <c r="G12" i="2"/>
  <c r="M11" i="2"/>
  <c r="G11" i="2"/>
  <c r="M10" i="2"/>
  <c r="G10" i="2"/>
  <c r="M9" i="2"/>
  <c r="G9" i="2"/>
  <c r="M8" i="2"/>
  <c r="G8" i="2"/>
  <c r="M7" i="2"/>
  <c r="M59" i="2" s="1"/>
  <c r="G7" i="2"/>
  <c r="G59" i="2" s="1"/>
  <c r="F59" i="2" l="1"/>
  <c r="J13" i="1" l="1"/>
  <c r="I13" i="1"/>
  <c r="E13" i="1"/>
  <c r="D13" i="1"/>
  <c r="K12" i="1"/>
  <c r="J12" i="1"/>
  <c r="F12" i="1"/>
  <c r="K11" i="1"/>
  <c r="K10" i="1"/>
  <c r="F10" i="1"/>
  <c r="K9" i="1"/>
  <c r="F9" i="1"/>
  <c r="K8" i="1"/>
  <c r="K13" i="1" s="1"/>
  <c r="F8" i="1"/>
  <c r="K7" i="1"/>
  <c r="F7" i="1"/>
  <c r="K6" i="1"/>
  <c r="F6" i="1"/>
  <c r="K5" i="1"/>
  <c r="F5" i="1"/>
  <c r="F13" i="1" s="1"/>
</calcChain>
</file>

<file path=xl/sharedStrings.xml><?xml version="1.0" encoding="utf-8"?>
<sst xmlns="http://schemas.openxmlformats.org/spreadsheetml/2006/main" count="152" uniqueCount="103">
  <si>
    <t>부산영도시니어클럽 2025년 결산총괄표</t>
    <phoneticPr fontId="4" type="noConversion"/>
  </si>
  <si>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</si>
  <si>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</si>
  <si>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</si>
  <si>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</si>
  <si>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</si>
  <si>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</si>
  <si>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</si>
  <si>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</si>
  <si>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</si>
  <si>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</si>
  <si>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</si>
  <si>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</si>
  <si>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</si>
  <si>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</si>
  <si>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</si>
  <si>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</si>
  <si>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사업비</t>
  </si>
  <si>
    <t>사업단 사업비</t>
  </si>
  <si>
    <t>이월금</t>
  </si>
  <si>
    <t>사업단지원 사업비</t>
  </si>
  <si>
    <t>잡수입</t>
  </si>
  <si>
    <t>일반 사업비</t>
  </si>
  <si>
    <t>고유 사업비</t>
    <phoneticPr fontId="4" type="noConversion"/>
  </si>
  <si>
    <t>예비비 및 기타</t>
  </si>
  <si>
    <t>합계</t>
  </si>
  <si>
    <t xml:space="preserve">     부산영도시니어클럽 2026년 1차 추가경정예산안</t>
    <phoneticPr fontId="4" type="noConversion"/>
  </si>
  <si>
    <t>(단위 : 원)</t>
    <phoneticPr fontId="4" type="noConversion"/>
  </si>
  <si>
    <t>목</t>
  </si>
  <si>
    <t>당초</t>
    <phoneticPr fontId="4" type="noConversion"/>
  </si>
  <si>
    <t>추경</t>
    <phoneticPr fontId="4" type="noConversion"/>
  </si>
  <si>
    <t>노인일자리사업수입</t>
    <phoneticPr fontId="4" type="noConversion"/>
  </si>
  <si>
    <t>급여</t>
  </si>
  <si>
    <t>고유사업수입</t>
    <phoneticPr fontId="4" type="noConversion"/>
  </si>
  <si>
    <t>제수당</t>
  </si>
  <si>
    <t>국고보조금</t>
  </si>
  <si>
    <t>퇴직금 및 퇴직적립금</t>
  </si>
  <si>
    <t>시도보조금</t>
  </si>
  <si>
    <t>사회보험부담금</t>
  </si>
  <si>
    <t>시군구보조금</t>
  </si>
  <si>
    <t>기타후생경비</t>
  </si>
  <si>
    <t>후원금수입</t>
    <phoneticPr fontId="18" type="noConversion"/>
  </si>
  <si>
    <t>지정후원금</t>
    <phoneticPr fontId="18" type="noConversion"/>
  </si>
  <si>
    <t>기관운영비</t>
  </si>
  <si>
    <t>비지정후원금</t>
    <phoneticPr fontId="18" type="noConversion"/>
  </si>
  <si>
    <t>회의비</t>
  </si>
  <si>
    <t>법인전입금</t>
  </si>
  <si>
    <t>여비</t>
  </si>
  <si>
    <t>법인전입금(후원금)</t>
  </si>
  <si>
    <t>수용비 및 수수료</t>
  </si>
  <si>
    <t>전년도이월금</t>
  </si>
  <si>
    <t>공공요금</t>
  </si>
  <si>
    <t>전년도이월금(후원금)</t>
  </si>
  <si>
    <t>제세공과금</t>
  </si>
  <si>
    <t>불용매각대</t>
  </si>
  <si>
    <t>차량비</t>
  </si>
  <si>
    <t>기타예금이자수입</t>
  </si>
  <si>
    <t>기타운영비</t>
  </si>
  <si>
    <t>기타잡수입</t>
  </si>
  <si>
    <t>재산조성비</t>
    <phoneticPr fontId="4" type="noConversion"/>
  </si>
  <si>
    <t>시설비</t>
    <phoneticPr fontId="4" type="noConversion"/>
  </si>
  <si>
    <t>시설장비유지비</t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</si>
  <si>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</si>
  <si>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</si>
  <si>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</si>
  <si>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</si>
  <si>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</si>
  <si>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</si>
  <si>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0℃카페사업비</t>
  </si>
  <si>
    <t>금비사업비</t>
  </si>
  <si>
    <t>공공시설봉사사업비</t>
  </si>
  <si>
    <t>맑은누리사업비</t>
  </si>
  <si>
    <t>자원순환사업비</t>
  </si>
  <si>
    <t>횡단보도관리사업비</t>
  </si>
  <si>
    <t>지역공원클린사업사업비</t>
  </si>
  <si>
    <t>푸른바다사업비</t>
  </si>
  <si>
    <t>교통안전활동사업비</t>
  </si>
  <si>
    <t>안전생활서비스사업비</t>
  </si>
  <si>
    <t>지역아동센터봉사사업비</t>
  </si>
  <si>
    <t>마을지킴이사업비</t>
  </si>
  <si>
    <t>소방안전사업비</t>
  </si>
  <si>
    <t>보육교사도우미사업비</t>
  </si>
  <si>
    <t>치안지킴이사업비</t>
  </si>
  <si>
    <t>담당자사업비</t>
  </si>
  <si>
    <t>실버보금자리사업비</t>
  </si>
  <si>
    <t>마을탐방사업비</t>
  </si>
  <si>
    <t>마을지기사업비</t>
  </si>
  <si>
    <t>폐의약품사업비</t>
  </si>
  <si>
    <t>환경지킴이사업비</t>
  </si>
  <si>
    <t>생활지원사업비</t>
  </si>
  <si>
    <t>행정지원사업비</t>
  </si>
  <si>
    <t>안전관리사업비</t>
  </si>
  <si>
    <t>돌봄지원사업비</t>
  </si>
  <si>
    <t>ESG환경도슨튼사업비</t>
  </si>
  <si>
    <t>스쿨존도우미사업비</t>
  </si>
  <si>
    <t>스쿨존지킴이사업비</t>
  </si>
  <si>
    <t>복지시설사업비</t>
  </si>
  <si>
    <t>사업단지원사업비</t>
  </si>
  <si>
    <t>기타사업지원사업비</t>
  </si>
  <si>
    <t>고유사업비</t>
  </si>
  <si>
    <t>일반사업비</t>
  </si>
  <si>
    <t>예비비</t>
  </si>
  <si>
    <t>반환금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</si>
</sst>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25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8"/>
      <color rgb="FF000000"/>
      <name val="굴림체"/>
      <family val="3"/>
      <charset val="129"/>
    </font>
    <font>
      <sz val="18"/>
      <color rgb="FF000000"/>
      <name val="굴림"/>
      <family val="3"/>
      <charset val="129"/>
    </font>
    <font>
      <sz val="18"/>
      <color theme="1"/>
      <name val="굴림"/>
      <family val="3"/>
      <charset val="129"/>
    </font>
    <font>
      <sz val="8"/>
      <name val="돋움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sz val="14"/>
      <color theme="1"/>
      <name val="굴림체"/>
      <family val="3"/>
      <charset val="129"/>
    </font>
    <font>
      <sz val="2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>
      <alignment vertical="center"/>
    </xf>
  </cellStyleXfs>
  <cellXfs count="93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176" fontId="7" fillId="2" borderId="8" xfId="0" applyNumberFormat="1" applyFont="1" applyFill="1" applyBorder="1" applyAlignment="1">
      <alignment horizontal="right" vertical="center" wrapText="1"/>
    </xf>
    <xf numFmtId="176" fontId="7" fillId="2" borderId="5" xfId="0" applyNumberFormat="1" applyFont="1" applyFill="1" applyBorder="1" applyAlignment="1">
      <alignment horizontal="right" vertical="center" wrapText="1"/>
    </xf>
    <xf numFmtId="3" fontId="7" fillId="2" borderId="8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176" fontId="8" fillId="2" borderId="8" xfId="0" applyNumberFormat="1" applyFont="1" applyFill="1" applyBorder="1" applyAlignment="1">
      <alignment horizontal="right" vertical="center" wrapText="1" shrinkToFit="1"/>
    </xf>
    <xf numFmtId="0" fontId="2" fillId="2" borderId="0" xfId="0" applyFont="1" applyFill="1">
      <alignment vertical="center"/>
    </xf>
    <xf numFmtId="0" fontId="9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vertical="center" shrinkToFit="1"/>
    </xf>
    <xf numFmtId="0" fontId="11" fillId="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right" vertical="center" shrinkToFit="1"/>
    </xf>
    <xf numFmtId="0" fontId="12" fillId="2" borderId="0" xfId="0" applyFont="1" applyFill="1" applyAlignment="1">
      <alignment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5" fillId="3" borderId="19" xfId="2" applyFont="1" applyFill="1" applyBorder="1" applyAlignment="1">
      <alignment horizontal="center" vertical="center" shrinkToFit="1"/>
    </xf>
    <xf numFmtId="49" fontId="15" fillId="3" borderId="20" xfId="2" applyNumberFormat="1" applyFont="1" applyFill="1" applyBorder="1" applyAlignment="1">
      <alignment horizontal="center" vertical="center" wrapText="1"/>
    </xf>
    <xf numFmtId="49" fontId="15" fillId="3" borderId="21" xfId="2" applyNumberFormat="1" applyFont="1" applyFill="1" applyBorder="1" applyAlignment="1">
      <alignment horizontal="left" vertical="center" wrapText="1"/>
    </xf>
    <xf numFmtId="41" fontId="16" fillId="2" borderId="8" xfId="1" applyFont="1" applyFill="1" applyBorder="1" applyAlignment="1">
      <alignment horizontal="right" vertical="center"/>
    </xf>
    <xf numFmtId="41" fontId="15" fillId="3" borderId="5" xfId="3" applyFont="1" applyFill="1" applyBorder="1" applyAlignment="1">
      <alignment horizontal="right" vertical="center" shrinkToFit="1"/>
    </xf>
    <xf numFmtId="49" fontId="15" fillId="3" borderId="21" xfId="2" applyNumberFormat="1" applyFont="1" applyFill="1" applyBorder="1" applyAlignment="1">
      <alignment horizontal="left" vertical="center" shrinkToFit="1"/>
    </xf>
    <xf numFmtId="49" fontId="15" fillId="2" borderId="21" xfId="2" applyNumberFormat="1" applyFont="1" applyFill="1" applyBorder="1" applyAlignment="1">
      <alignment horizontal="left" vertical="center" shrinkToFit="1"/>
    </xf>
    <xf numFmtId="3" fontId="16" fillId="2" borderId="5" xfId="0" applyNumberFormat="1" applyFont="1" applyFill="1" applyBorder="1" applyAlignment="1">
      <alignment horizontal="right" vertical="center" wrapText="1"/>
    </xf>
    <xf numFmtId="41" fontId="15" fillId="3" borderId="22" xfId="3" applyFont="1" applyFill="1" applyBorder="1" applyAlignment="1">
      <alignment horizontal="right" vertical="center" wrapText="1"/>
    </xf>
    <xf numFmtId="0" fontId="15" fillId="3" borderId="0" xfId="2" applyFont="1" applyFill="1" applyAlignment="1">
      <alignment vertical="center" shrinkToFit="1"/>
    </xf>
    <xf numFmtId="0" fontId="15" fillId="3" borderId="23" xfId="2" applyFont="1" applyFill="1" applyBorder="1" applyAlignment="1">
      <alignment horizontal="center" vertical="center" shrinkToFit="1"/>
    </xf>
    <xf numFmtId="41" fontId="16" fillId="2" borderId="5" xfId="1" applyFont="1" applyFill="1" applyBorder="1" applyAlignment="1">
      <alignment horizontal="right" vertical="center"/>
    </xf>
    <xf numFmtId="49" fontId="15" fillId="3" borderId="20" xfId="2" applyNumberFormat="1" applyFont="1" applyFill="1" applyBorder="1" applyAlignment="1">
      <alignment horizontal="left" vertical="center" shrinkToFit="1"/>
    </xf>
    <xf numFmtId="49" fontId="15" fillId="2" borderId="20" xfId="2" applyNumberFormat="1" applyFont="1" applyFill="1" applyBorder="1" applyAlignment="1">
      <alignment horizontal="left" vertical="center" shrinkToFit="1"/>
    </xf>
    <xf numFmtId="49" fontId="15" fillId="3" borderId="20" xfId="2" applyNumberFormat="1" applyFont="1" applyFill="1" applyBorder="1" applyAlignment="1">
      <alignment horizontal="left" vertical="center" wrapText="1"/>
    </xf>
    <xf numFmtId="41" fontId="17" fillId="2" borderId="5" xfId="1" applyFont="1" applyFill="1" applyBorder="1" applyAlignment="1">
      <alignment horizontal="right" vertical="center"/>
    </xf>
    <xf numFmtId="41" fontId="12" fillId="3" borderId="5" xfId="3" applyFont="1" applyFill="1" applyBorder="1" applyAlignment="1">
      <alignment horizontal="right" vertical="center" shrinkToFit="1"/>
    </xf>
    <xf numFmtId="41" fontId="15" fillId="3" borderId="5" xfId="1" applyFont="1" applyFill="1" applyBorder="1" applyAlignment="1">
      <alignment horizontal="right" vertical="center" shrinkToFit="1"/>
    </xf>
    <xf numFmtId="41" fontId="15" fillId="2" borderId="5" xfId="1" applyFont="1" applyFill="1" applyBorder="1" applyAlignment="1">
      <alignment horizontal="right" vertical="center" shrinkToFit="1"/>
    </xf>
    <xf numFmtId="176" fontId="15" fillId="2" borderId="5" xfId="0" applyNumberFormat="1" applyFont="1" applyFill="1" applyBorder="1" applyAlignment="1">
      <alignment horizontal="right" vertical="center" wrapText="1"/>
    </xf>
    <xf numFmtId="41" fontId="16" fillId="2" borderId="5" xfId="1" applyFont="1" applyFill="1" applyBorder="1" applyAlignment="1">
      <alignment horizontal="right" vertical="center" wrapText="1"/>
    </xf>
    <xf numFmtId="41" fontId="15" fillId="2" borderId="5" xfId="3" applyFont="1" applyFill="1" applyBorder="1" applyAlignment="1">
      <alignment horizontal="right" vertical="center" shrinkToFit="1"/>
    </xf>
    <xf numFmtId="0" fontId="16" fillId="2" borderId="5" xfId="0" applyFont="1" applyFill="1" applyBorder="1" applyAlignment="1">
      <alignment horizontal="left" vertical="center" wrapText="1"/>
    </xf>
    <xf numFmtId="0" fontId="15" fillId="3" borderId="20" xfId="2" applyFont="1" applyFill="1" applyBorder="1" applyAlignment="1">
      <alignment horizontal="left" vertical="center" shrinkToFit="1"/>
    </xf>
    <xf numFmtId="0" fontId="15" fillId="3" borderId="24" xfId="2" applyFont="1" applyFill="1" applyBorder="1" applyAlignment="1">
      <alignment horizontal="left" vertical="center" shrinkToFit="1"/>
    </xf>
    <xf numFmtId="0" fontId="15" fillId="2" borderId="5" xfId="0" applyFont="1" applyFill="1" applyBorder="1" applyAlignment="1">
      <alignment horizontal="left" vertical="center" wrapText="1"/>
    </xf>
    <xf numFmtId="0" fontId="19" fillId="3" borderId="0" xfId="2" applyFont="1" applyFill="1" applyAlignment="1">
      <alignment vertical="center" shrinkToFit="1"/>
    </xf>
    <xf numFmtId="41" fontId="15" fillId="3" borderId="25" xfId="3" applyFont="1" applyFill="1" applyBorder="1" applyAlignment="1">
      <alignment horizontal="right" vertical="center" shrinkToFit="1"/>
    </xf>
    <xf numFmtId="0" fontId="19" fillId="3" borderId="20" xfId="2" applyFont="1" applyFill="1" applyBorder="1" applyAlignment="1">
      <alignment vertical="center" shrinkToFit="1"/>
    </xf>
    <xf numFmtId="0" fontId="20" fillId="3" borderId="26" xfId="2" applyFont="1" applyFill="1" applyBorder="1" applyAlignment="1">
      <alignment horizontal="center" vertical="center" shrinkToFit="1"/>
    </xf>
    <xf numFmtId="0" fontId="20" fillId="3" borderId="27" xfId="2" applyFont="1" applyFill="1" applyBorder="1" applyAlignment="1">
      <alignment horizontal="center" vertical="center" shrinkToFit="1"/>
    </xf>
    <xf numFmtId="0" fontId="20" fillId="3" borderId="28" xfId="2" applyFont="1" applyFill="1" applyBorder="1" applyAlignment="1">
      <alignment horizontal="center" vertical="center" shrinkToFit="1"/>
    </xf>
    <xf numFmtId="3" fontId="20" fillId="3" borderId="29" xfId="2" applyNumberFormat="1" applyFont="1" applyFill="1" applyBorder="1" applyAlignment="1">
      <alignment horizontal="right" vertical="center" shrinkToFit="1"/>
    </xf>
    <xf numFmtId="0" fontId="20" fillId="3" borderId="30" xfId="2" applyFont="1" applyFill="1" applyBorder="1" applyAlignment="1">
      <alignment horizontal="center" vertical="center" shrinkToFit="1"/>
    </xf>
    <xf numFmtId="0" fontId="20" fillId="3" borderId="31" xfId="2" applyFont="1" applyFill="1" applyBorder="1" applyAlignment="1">
      <alignment horizontal="center" vertical="center" shrinkToFit="1"/>
    </xf>
    <xf numFmtId="3" fontId="20" fillId="2" borderId="29" xfId="2" applyNumberFormat="1" applyFont="1" applyFill="1" applyBorder="1" applyAlignment="1">
      <alignment horizontal="right" vertical="center" shrinkToFit="1"/>
    </xf>
    <xf numFmtId="3" fontId="20" fillId="3" borderId="32" xfId="2" applyNumberFormat="1" applyFont="1" applyFill="1" applyBorder="1" applyAlignment="1">
      <alignment horizontal="right" vertical="center" shrinkToFit="1"/>
    </xf>
    <xf numFmtId="0" fontId="21" fillId="3" borderId="0" xfId="2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22" fillId="2" borderId="0" xfId="0" applyFont="1" applyFill="1" applyAlignment="1">
      <alignment vertical="center" shrinkToFit="1"/>
    </xf>
    <xf numFmtId="41" fontId="12" fillId="2" borderId="0" xfId="1" applyFont="1" applyFill="1" applyAlignment="1">
      <alignment vertical="center" shrinkToFit="1"/>
    </xf>
    <xf numFmtId="3" fontId="12" fillId="2" borderId="0" xfId="0" applyNumberFormat="1" applyFont="1" applyFill="1" applyAlignment="1">
      <alignment vertical="center" shrinkToFit="1"/>
    </xf>
    <xf numFmtId="41" fontId="23" fillId="2" borderId="0" xfId="0" applyNumberFormat="1" applyFont="1" applyFill="1" applyAlignment="1">
      <alignment vertical="center" shrinkToFit="1"/>
    </xf>
  </cellXfs>
  <cellStyles count="4">
    <cellStyle name="쉼표 [0]" xfId="1" builtinId="6"/>
    <cellStyle name="쉼표 [0] 5" xfId="3" xr:uid="{38F27720-7DF3-4AE8-99E7-122EDA2D9466}"/>
    <cellStyle name="표준" xfId="0" builtinId="0"/>
    <cellStyle name="표준 5" xfId="2" xr:uid="{14613BC3-871C-49F8-B54F-8A7AD36B54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1CE7-B5B1-44C8-90B9-83DB83CF0759}">
  <sheetPr>
    <tabColor rgb="FF00B050"/>
    <pageSetUpPr fitToPage="1"/>
  </sheetPr>
  <dimension ref="A1:K13"/>
  <sheetViews>
    <sheetView view="pageBreakPreview" zoomScaleNormal="100" zoomScaleSheetLayoutView="100" workbookViewId="0">
      <selection sqref="A1:K1"/>
    </sheetView>
  </sheetViews>
  <sheetFormatPr defaultRowHeight="16.5" x14ac:dyDescent="0.3"/>
  <cols>
    <col min="1" max="1" width="5.125" style="2" customWidth="1"/>
    <col min="2" max="3" width="9.125" style="2" customWidth="1"/>
    <col min="4" max="5" width="14.625" style="2" customWidth="1"/>
    <col min="6" max="6" width="13.5" style="2" customWidth="1"/>
    <col min="7" max="7" width="12.625" style="2" customWidth="1"/>
    <col min="8" max="8" width="17.5" style="2" customWidth="1"/>
    <col min="9" max="10" width="14.625" style="2" customWidth="1"/>
    <col min="11" max="11" width="13.5" style="2" customWidth="1"/>
    <col min="12" max="16384" width="9" style="2"/>
  </cols>
  <sheetData>
    <row r="1" spans="1:11" ht="25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" customHeight="1" x14ac:dyDescent="0.3">
      <c r="A3" s="4" t="s">
        <v>1</v>
      </c>
      <c r="B3" s="5" t="s">
        <v>2</v>
      </c>
      <c r="C3" s="6"/>
      <c r="D3" s="6"/>
      <c r="E3" s="6"/>
      <c r="F3" s="7"/>
      <c r="G3" s="5" t="s">
        <v>3</v>
      </c>
      <c r="H3" s="6"/>
      <c r="I3" s="6"/>
      <c r="J3" s="6"/>
      <c r="K3" s="7"/>
    </row>
    <row r="4" spans="1:11" ht="30" customHeight="1" x14ac:dyDescent="0.3">
      <c r="A4" s="8"/>
      <c r="B4" s="9" t="s">
        <v>4</v>
      </c>
      <c r="C4" s="9" t="s">
        <v>5</v>
      </c>
      <c r="D4" s="9" t="s">
        <v>6</v>
      </c>
      <c r="E4" s="10" t="s">
        <v>7</v>
      </c>
      <c r="F4" s="9" t="s">
        <v>8</v>
      </c>
      <c r="G4" s="9" t="s">
        <v>4</v>
      </c>
      <c r="H4" s="9" t="s">
        <v>5</v>
      </c>
      <c r="I4" s="10" t="s">
        <v>6</v>
      </c>
      <c r="J4" s="10" t="s">
        <v>7</v>
      </c>
      <c r="K4" s="9" t="s">
        <v>8</v>
      </c>
    </row>
    <row r="5" spans="1:11" ht="120" customHeight="1" x14ac:dyDescent="0.3">
      <c r="A5" s="11">
        <v>1</v>
      </c>
      <c r="B5" s="12" t="s">
        <v>9</v>
      </c>
      <c r="C5" s="12" t="s">
        <v>9</v>
      </c>
      <c r="D5" s="13">
        <v>1591186900</v>
      </c>
      <c r="E5" s="14">
        <v>1572907095</v>
      </c>
      <c r="F5" s="15">
        <f>D5-E5</f>
        <v>18279805</v>
      </c>
      <c r="G5" s="16" t="s">
        <v>10</v>
      </c>
      <c r="H5" s="12" t="s">
        <v>11</v>
      </c>
      <c r="I5" s="14">
        <v>414524880</v>
      </c>
      <c r="J5" s="14">
        <v>414109220</v>
      </c>
      <c r="K5" s="15">
        <f>I5-J5</f>
        <v>415660</v>
      </c>
    </row>
    <row r="6" spans="1:11" ht="120" customHeight="1" x14ac:dyDescent="0.3">
      <c r="A6" s="17">
        <v>2</v>
      </c>
      <c r="B6" s="18" t="s">
        <v>12</v>
      </c>
      <c r="C6" s="18" t="s">
        <v>12</v>
      </c>
      <c r="D6" s="14">
        <v>11486625220</v>
      </c>
      <c r="E6" s="14">
        <v>11486625220</v>
      </c>
      <c r="F6" s="15">
        <f t="shared" ref="F6:F12" si="0">D6-E6</f>
        <v>0</v>
      </c>
      <c r="G6" s="19"/>
      <c r="H6" s="18" t="s">
        <v>13</v>
      </c>
      <c r="I6" s="14">
        <v>733100</v>
      </c>
      <c r="J6" s="14">
        <v>733100</v>
      </c>
      <c r="K6" s="15">
        <f t="shared" ref="K6:K12" si="1">I6-J6</f>
        <v>0</v>
      </c>
    </row>
    <row r="7" spans="1:11" ht="120" customHeight="1" x14ac:dyDescent="0.3">
      <c r="A7" s="17">
        <v>3</v>
      </c>
      <c r="B7" s="18" t="s">
        <v>14</v>
      </c>
      <c r="C7" s="18" t="s">
        <v>14</v>
      </c>
      <c r="D7" s="14">
        <v>6000000</v>
      </c>
      <c r="E7" s="14">
        <v>6000000</v>
      </c>
      <c r="F7" s="15">
        <f t="shared" si="0"/>
        <v>0</v>
      </c>
      <c r="G7" s="20"/>
      <c r="H7" s="18" t="s">
        <v>15</v>
      </c>
      <c r="I7" s="14">
        <v>35235076</v>
      </c>
      <c r="J7" s="14">
        <v>35217510</v>
      </c>
      <c r="K7" s="15">
        <f t="shared" si="1"/>
        <v>17566</v>
      </c>
    </row>
    <row r="8" spans="1:11" ht="120" customHeight="1" x14ac:dyDescent="0.3">
      <c r="A8" s="17">
        <v>4</v>
      </c>
      <c r="B8" s="18" t="s">
        <v>16</v>
      </c>
      <c r="C8" s="18" t="s">
        <v>16</v>
      </c>
      <c r="D8" s="14">
        <v>4000000</v>
      </c>
      <c r="E8" s="14">
        <v>4000000</v>
      </c>
      <c r="F8" s="15">
        <f t="shared" si="0"/>
        <v>0</v>
      </c>
      <c r="G8" s="16" t="s">
        <v>17</v>
      </c>
      <c r="H8" s="18" t="s">
        <v>18</v>
      </c>
      <c r="I8" s="14">
        <v>12424771661</v>
      </c>
      <c r="J8" s="14">
        <v>12145964602</v>
      </c>
      <c r="K8" s="15">
        <f t="shared" si="1"/>
        <v>278807059</v>
      </c>
    </row>
    <row r="9" spans="1:11" ht="120" customHeight="1" x14ac:dyDescent="0.3">
      <c r="A9" s="17">
        <v>5</v>
      </c>
      <c r="B9" s="18" t="s">
        <v>19</v>
      </c>
      <c r="C9" s="18" t="s">
        <v>19</v>
      </c>
      <c r="D9" s="14">
        <v>321593071</v>
      </c>
      <c r="E9" s="14">
        <v>321593057</v>
      </c>
      <c r="F9" s="15">
        <f t="shared" si="0"/>
        <v>14</v>
      </c>
      <c r="G9" s="19"/>
      <c r="H9" s="18" t="s">
        <v>20</v>
      </c>
      <c r="I9" s="14">
        <v>28992790</v>
      </c>
      <c r="J9" s="14">
        <v>28992790</v>
      </c>
      <c r="K9" s="15">
        <f t="shared" si="1"/>
        <v>0</v>
      </c>
    </row>
    <row r="10" spans="1:11" ht="120" customHeight="1" x14ac:dyDescent="0.3">
      <c r="A10" s="17">
        <v>6</v>
      </c>
      <c r="B10" s="18" t="s">
        <v>21</v>
      </c>
      <c r="C10" s="18" t="s">
        <v>21</v>
      </c>
      <c r="D10" s="14">
        <v>20266913</v>
      </c>
      <c r="E10" s="14">
        <v>18322998</v>
      </c>
      <c r="F10" s="15">
        <f t="shared" si="0"/>
        <v>1943915</v>
      </c>
      <c r="G10" s="19"/>
      <c r="H10" s="18" t="s">
        <v>22</v>
      </c>
      <c r="I10" s="14">
        <v>955507</v>
      </c>
      <c r="J10" s="14">
        <v>955500</v>
      </c>
      <c r="K10" s="15">
        <f t="shared" si="1"/>
        <v>7</v>
      </c>
    </row>
    <row r="11" spans="1:11" ht="120" customHeight="1" x14ac:dyDescent="0.3">
      <c r="A11" s="17">
        <v>7</v>
      </c>
      <c r="B11" s="21"/>
      <c r="C11" s="18"/>
      <c r="D11" s="14"/>
      <c r="E11" s="14"/>
      <c r="F11" s="15"/>
      <c r="G11" s="19"/>
      <c r="H11" s="18" t="s">
        <v>23</v>
      </c>
      <c r="I11" s="14">
        <v>300235070</v>
      </c>
      <c r="J11" s="14">
        <v>280887758</v>
      </c>
      <c r="K11" s="15">
        <f t="shared" si="1"/>
        <v>19347312</v>
      </c>
    </row>
    <row r="12" spans="1:11" ht="120" customHeight="1" x14ac:dyDescent="0.3">
      <c r="A12" s="17">
        <v>8</v>
      </c>
      <c r="B12" s="21"/>
      <c r="C12" s="18"/>
      <c r="D12" s="15"/>
      <c r="E12" s="15"/>
      <c r="F12" s="15">
        <f t="shared" si="0"/>
        <v>0</v>
      </c>
      <c r="G12" s="18" t="s">
        <v>24</v>
      </c>
      <c r="H12" s="18" t="s">
        <v>24</v>
      </c>
      <c r="I12" s="14">
        <v>224224020</v>
      </c>
      <c r="J12" s="14">
        <f>94400714+408187176</f>
        <v>502587890</v>
      </c>
      <c r="K12" s="15">
        <f t="shared" si="1"/>
        <v>-278363870</v>
      </c>
    </row>
    <row r="13" spans="1:11" s="26" customFormat="1" ht="30" customHeight="1" x14ac:dyDescent="0.3">
      <c r="A13" s="22" t="s">
        <v>25</v>
      </c>
      <c r="B13" s="23"/>
      <c r="C13" s="24"/>
      <c r="D13" s="25">
        <f>SUM(D5:D12)</f>
        <v>13429672104</v>
      </c>
      <c r="E13" s="25">
        <f>SUM(E5:E12)</f>
        <v>13409448370</v>
      </c>
      <c r="F13" s="25">
        <f>SUM(F5:F12)</f>
        <v>20223734</v>
      </c>
      <c r="G13" s="22" t="s">
        <v>25</v>
      </c>
      <c r="H13" s="24"/>
      <c r="I13" s="25">
        <f>SUM(I5:I12)</f>
        <v>13429672104</v>
      </c>
      <c r="J13" s="25">
        <f>SUM(J5:J12)</f>
        <v>13409448370</v>
      </c>
      <c r="K13" s="25">
        <f>SUM(K5:K12)</f>
        <v>20223734</v>
      </c>
    </row>
  </sheetData>
  <mergeCells count="8">
    <mergeCell ref="A13:C13"/>
    <mergeCell ref="G13:H13"/>
    <mergeCell ref="A1:K1"/>
    <mergeCell ref="A3:A4"/>
    <mergeCell ref="B3:F3"/>
    <mergeCell ref="G3:K3"/>
    <mergeCell ref="G5:G7"/>
    <mergeCell ref="G8:G11"/>
  </mergeCells>
  <phoneticPr fontId="4" type="noConversion"/>
  <pageMargins left="0.39370078740157483" right="0.39370078740157483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0AD5-91B3-4A2D-BED5-BDDBCA65FA73}">
  <dimension ref="A1:M62"/>
  <sheetViews>
    <sheetView tabSelected="1" view="pageBreakPreview" zoomScale="55" zoomScaleNormal="55" zoomScaleSheetLayoutView="55" workbookViewId="0">
      <selection activeCell="M14" sqref="M14"/>
    </sheetView>
  </sheetViews>
  <sheetFormatPr defaultRowHeight="13.5" x14ac:dyDescent="0.3"/>
  <cols>
    <col min="1" max="1" width="4.125" style="28" customWidth="1"/>
    <col min="2" max="3" width="17.5" style="88" bestFit="1" customWidth="1"/>
    <col min="4" max="4" width="34.125" style="88" bestFit="1" customWidth="1"/>
    <col min="5" max="5" width="24.5" style="28" bestFit="1" customWidth="1"/>
    <col min="6" max="6" width="27.625" style="28" bestFit="1" customWidth="1"/>
    <col min="7" max="7" width="25.875" style="28" customWidth="1"/>
    <col min="8" max="8" width="25" style="88" customWidth="1"/>
    <col min="9" max="9" width="22.5" style="88" customWidth="1"/>
    <col min="10" max="10" width="58.75" style="88" customWidth="1"/>
    <col min="11" max="12" width="24.625" style="28" bestFit="1" customWidth="1"/>
    <col min="13" max="13" width="26" style="28" bestFit="1" customWidth="1"/>
    <col min="14" max="16384" width="9" style="28"/>
  </cols>
  <sheetData>
    <row r="1" spans="1:13" ht="32.25" x14ac:dyDescent="0.3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31" customFormat="1" ht="22.5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 t="s">
        <v>27</v>
      </c>
      <c r="M2" s="30"/>
    </row>
    <row r="3" spans="1:13" s="31" customFormat="1" ht="7.5" customHeight="1" thickBot="1" x14ac:dyDescent="0.35">
      <c r="B3" s="32"/>
      <c r="C3" s="32"/>
      <c r="D3" s="32"/>
      <c r="H3" s="32"/>
      <c r="I3" s="32"/>
      <c r="J3" s="32"/>
    </row>
    <row r="4" spans="1:13" s="31" customFormat="1" ht="30" customHeight="1" x14ac:dyDescent="0.3">
      <c r="A4" s="33" t="s">
        <v>1</v>
      </c>
      <c r="B4" s="34" t="s">
        <v>2</v>
      </c>
      <c r="C4" s="35"/>
      <c r="D4" s="35"/>
      <c r="E4" s="35"/>
      <c r="F4" s="35"/>
      <c r="G4" s="36"/>
      <c r="H4" s="34" t="s">
        <v>3</v>
      </c>
      <c r="I4" s="35"/>
      <c r="J4" s="35"/>
      <c r="K4" s="35"/>
      <c r="L4" s="35"/>
      <c r="M4" s="37"/>
    </row>
    <row r="5" spans="1:13" s="31" customFormat="1" ht="30" customHeight="1" x14ac:dyDescent="0.3">
      <c r="A5" s="38"/>
      <c r="B5" s="39" t="s">
        <v>4</v>
      </c>
      <c r="C5" s="39" t="s">
        <v>5</v>
      </c>
      <c r="D5" s="39" t="s">
        <v>28</v>
      </c>
      <c r="E5" s="40" t="s">
        <v>6</v>
      </c>
      <c r="F5" s="41"/>
      <c r="G5" s="42"/>
      <c r="H5" s="39" t="s">
        <v>4</v>
      </c>
      <c r="I5" s="39" t="s">
        <v>5</v>
      </c>
      <c r="J5" s="39" t="s">
        <v>28</v>
      </c>
      <c r="K5" s="40" t="s">
        <v>6</v>
      </c>
      <c r="L5" s="41"/>
      <c r="M5" s="43"/>
    </row>
    <row r="6" spans="1:13" s="31" customFormat="1" ht="30" customHeight="1" thickBot="1" x14ac:dyDescent="0.35">
      <c r="A6" s="44"/>
      <c r="B6" s="45"/>
      <c r="C6" s="45"/>
      <c r="D6" s="46"/>
      <c r="E6" s="47" t="s">
        <v>29</v>
      </c>
      <c r="F6" s="47" t="s">
        <v>30</v>
      </c>
      <c r="G6" s="48" t="s">
        <v>8</v>
      </c>
      <c r="H6" s="46"/>
      <c r="I6" s="46"/>
      <c r="J6" s="46"/>
      <c r="K6" s="47" t="s">
        <v>29</v>
      </c>
      <c r="L6" s="47" t="s">
        <v>30</v>
      </c>
      <c r="M6" s="49" t="s">
        <v>8</v>
      </c>
    </row>
    <row r="7" spans="1:13" s="59" customFormat="1" ht="30" customHeight="1" thickTop="1" x14ac:dyDescent="0.3">
      <c r="A7" s="50">
        <v>1</v>
      </c>
      <c r="B7" s="51" t="s">
        <v>9</v>
      </c>
      <c r="C7" s="51" t="s">
        <v>9</v>
      </c>
      <c r="D7" s="52" t="s">
        <v>31</v>
      </c>
      <c r="E7" s="53">
        <v>1389360000</v>
      </c>
      <c r="F7" s="53">
        <v>1389360000</v>
      </c>
      <c r="G7" s="54">
        <f>F7-E7</f>
        <v>0</v>
      </c>
      <c r="H7" s="55" t="s">
        <v>10</v>
      </c>
      <c r="I7" s="55" t="s">
        <v>11</v>
      </c>
      <c r="J7" s="56" t="s">
        <v>32</v>
      </c>
      <c r="K7" s="57">
        <v>315387600</v>
      </c>
      <c r="L7" s="57">
        <v>321255440</v>
      </c>
      <c r="M7" s="58">
        <f>L7-K7</f>
        <v>5867840</v>
      </c>
    </row>
    <row r="8" spans="1:13" s="59" customFormat="1" ht="30" customHeight="1" x14ac:dyDescent="0.3">
      <c r="A8" s="60">
        <v>2</v>
      </c>
      <c r="B8" s="51"/>
      <c r="C8" s="51"/>
      <c r="D8" s="52" t="s">
        <v>33</v>
      </c>
      <c r="E8" s="61">
        <v>365613200</v>
      </c>
      <c r="F8" s="61">
        <v>444021045</v>
      </c>
      <c r="G8" s="54">
        <f>F8-E8</f>
        <v>78407845</v>
      </c>
      <c r="H8" s="62"/>
      <c r="I8" s="62"/>
      <c r="J8" s="63" t="s">
        <v>34</v>
      </c>
      <c r="K8" s="57">
        <v>70279090</v>
      </c>
      <c r="L8" s="57">
        <v>73117590</v>
      </c>
      <c r="M8" s="58">
        <f>L8-K8</f>
        <v>2838500</v>
      </c>
    </row>
    <row r="9" spans="1:13" s="59" customFormat="1" ht="30" customHeight="1" x14ac:dyDescent="0.3">
      <c r="A9" s="60">
        <v>3</v>
      </c>
      <c r="B9" s="64" t="s">
        <v>12</v>
      </c>
      <c r="C9" s="64" t="s">
        <v>12</v>
      </c>
      <c r="D9" s="64" t="s">
        <v>35</v>
      </c>
      <c r="E9" s="61">
        <v>6830684020</v>
      </c>
      <c r="F9" s="65">
        <v>6808692000</v>
      </c>
      <c r="G9" s="66">
        <f>F9-E9</f>
        <v>-21992020</v>
      </c>
      <c r="H9" s="62"/>
      <c r="I9" s="62"/>
      <c r="J9" s="63" t="s">
        <v>36</v>
      </c>
      <c r="K9" s="57">
        <v>31640480</v>
      </c>
      <c r="L9" s="57">
        <v>32151090</v>
      </c>
      <c r="M9" s="58">
        <f t="shared" ref="M9:M58" si="0">L9-K9</f>
        <v>510610</v>
      </c>
    </row>
    <row r="10" spans="1:13" s="59" customFormat="1" ht="30" customHeight="1" x14ac:dyDescent="0.3">
      <c r="A10" s="50">
        <v>4</v>
      </c>
      <c r="B10" s="64"/>
      <c r="C10" s="64"/>
      <c r="D10" s="64" t="s">
        <v>37</v>
      </c>
      <c r="E10" s="61">
        <v>3797585010</v>
      </c>
      <c r="F10" s="65">
        <v>3784888000</v>
      </c>
      <c r="G10" s="66">
        <f t="shared" ref="G10:G18" si="1">F10-E10</f>
        <v>-12697010</v>
      </c>
      <c r="H10" s="62"/>
      <c r="I10" s="62"/>
      <c r="J10" s="63" t="s">
        <v>38</v>
      </c>
      <c r="K10" s="57">
        <v>40680880</v>
      </c>
      <c r="L10" s="57">
        <v>41338490</v>
      </c>
      <c r="M10" s="58">
        <f t="shared" si="0"/>
        <v>657610</v>
      </c>
    </row>
    <row r="11" spans="1:13" s="59" customFormat="1" ht="30" customHeight="1" x14ac:dyDescent="0.3">
      <c r="A11" s="60">
        <v>5</v>
      </c>
      <c r="B11" s="64"/>
      <c r="C11" s="64"/>
      <c r="D11" s="64" t="s">
        <v>39</v>
      </c>
      <c r="E11" s="61">
        <v>3500745010</v>
      </c>
      <c r="F11" s="65">
        <v>3488049000</v>
      </c>
      <c r="G11" s="66">
        <f t="shared" si="1"/>
        <v>-12696010</v>
      </c>
      <c r="H11" s="62"/>
      <c r="I11" s="62"/>
      <c r="J11" s="63" t="s">
        <v>40</v>
      </c>
      <c r="K11" s="57">
        <v>16200000</v>
      </c>
      <c r="L11" s="57">
        <v>16200000</v>
      </c>
      <c r="M11" s="58">
        <f t="shared" si="0"/>
        <v>0</v>
      </c>
    </row>
    <row r="12" spans="1:13" s="59" customFormat="1" ht="30" customHeight="1" x14ac:dyDescent="0.3">
      <c r="A12" s="60">
        <v>6</v>
      </c>
      <c r="B12" s="64" t="s">
        <v>41</v>
      </c>
      <c r="C12" s="64" t="s">
        <v>41</v>
      </c>
      <c r="D12" s="64" t="s">
        <v>42</v>
      </c>
      <c r="E12" s="67">
        <v>0</v>
      </c>
      <c r="F12" s="68">
        <v>0</v>
      </c>
      <c r="G12" s="54">
        <f t="shared" si="1"/>
        <v>0</v>
      </c>
      <c r="H12" s="62" t="s">
        <v>10</v>
      </c>
      <c r="I12" s="62" t="s">
        <v>13</v>
      </c>
      <c r="J12" s="63" t="s">
        <v>43</v>
      </c>
      <c r="K12" s="57">
        <v>1000000</v>
      </c>
      <c r="L12" s="57">
        <v>1000000</v>
      </c>
      <c r="M12" s="58">
        <f t="shared" si="0"/>
        <v>0</v>
      </c>
    </row>
    <row r="13" spans="1:13" s="59" customFormat="1" ht="30" customHeight="1" x14ac:dyDescent="0.3">
      <c r="A13" s="50">
        <v>7</v>
      </c>
      <c r="B13" s="64"/>
      <c r="C13" s="64"/>
      <c r="D13" s="64" t="s">
        <v>44</v>
      </c>
      <c r="E13" s="67">
        <v>6000000</v>
      </c>
      <c r="F13" s="68">
        <v>6000000</v>
      </c>
      <c r="G13" s="54">
        <f t="shared" si="1"/>
        <v>0</v>
      </c>
      <c r="H13" s="62"/>
      <c r="I13" s="62"/>
      <c r="J13" s="63" t="s">
        <v>45</v>
      </c>
      <c r="K13" s="69">
        <v>300000</v>
      </c>
      <c r="L13" s="69">
        <v>840000</v>
      </c>
      <c r="M13" s="58">
        <f t="shared" si="0"/>
        <v>540000</v>
      </c>
    </row>
    <row r="14" spans="1:13" s="59" customFormat="1" ht="30" customHeight="1" x14ac:dyDescent="0.3">
      <c r="A14" s="60">
        <v>8</v>
      </c>
      <c r="B14" s="64" t="s">
        <v>16</v>
      </c>
      <c r="C14" s="64" t="s">
        <v>16</v>
      </c>
      <c r="D14" s="64" t="s">
        <v>46</v>
      </c>
      <c r="E14" s="67">
        <v>4000000</v>
      </c>
      <c r="F14" s="68">
        <v>4000000</v>
      </c>
      <c r="G14" s="54">
        <f t="shared" si="1"/>
        <v>0</v>
      </c>
      <c r="H14" s="62" t="s">
        <v>10</v>
      </c>
      <c r="I14" s="62" t="s">
        <v>15</v>
      </c>
      <c r="J14" s="63" t="s">
        <v>47</v>
      </c>
      <c r="K14" s="69">
        <v>300000</v>
      </c>
      <c r="L14" s="69">
        <v>105730</v>
      </c>
      <c r="M14" s="58">
        <f t="shared" si="0"/>
        <v>-194270</v>
      </c>
    </row>
    <row r="15" spans="1:13" s="59" customFormat="1" ht="30" customHeight="1" x14ac:dyDescent="0.3">
      <c r="A15" s="60">
        <v>9</v>
      </c>
      <c r="B15" s="64"/>
      <c r="C15" s="64"/>
      <c r="D15" s="64" t="s">
        <v>48</v>
      </c>
      <c r="E15" s="70">
        <v>0</v>
      </c>
      <c r="F15" s="70">
        <v>0</v>
      </c>
      <c r="G15" s="54">
        <f t="shared" si="1"/>
        <v>0</v>
      </c>
      <c r="H15" s="62"/>
      <c r="I15" s="62"/>
      <c r="J15" s="63" t="s">
        <v>49</v>
      </c>
      <c r="K15" s="57">
        <v>10595050</v>
      </c>
      <c r="L15" s="57">
        <v>12969336</v>
      </c>
      <c r="M15" s="58">
        <f t="shared" si="0"/>
        <v>2374286</v>
      </c>
    </row>
    <row r="16" spans="1:13" s="59" customFormat="1" ht="30" customHeight="1" x14ac:dyDescent="0.3">
      <c r="A16" s="50">
        <v>10</v>
      </c>
      <c r="B16" s="64" t="s">
        <v>19</v>
      </c>
      <c r="C16" s="64" t="s">
        <v>19</v>
      </c>
      <c r="D16" s="64" t="s">
        <v>50</v>
      </c>
      <c r="E16" s="67">
        <v>352214129</v>
      </c>
      <c r="F16" s="68">
        <v>407186825</v>
      </c>
      <c r="G16" s="54">
        <f t="shared" si="1"/>
        <v>54972696</v>
      </c>
      <c r="H16" s="62"/>
      <c r="I16" s="62"/>
      <c r="J16" s="63" t="s">
        <v>51</v>
      </c>
      <c r="K16" s="57">
        <v>2700000</v>
      </c>
      <c r="L16" s="57">
        <v>3900000</v>
      </c>
      <c r="M16" s="58">
        <f t="shared" si="0"/>
        <v>1200000</v>
      </c>
    </row>
    <row r="17" spans="1:13" s="59" customFormat="1" ht="30" customHeight="1" x14ac:dyDescent="0.3">
      <c r="A17" s="60">
        <v>11</v>
      </c>
      <c r="B17" s="64"/>
      <c r="C17" s="64"/>
      <c r="D17" s="64" t="s">
        <v>52</v>
      </c>
      <c r="E17" s="70">
        <v>0</v>
      </c>
      <c r="F17" s="61">
        <v>1000351</v>
      </c>
      <c r="G17" s="54">
        <f t="shared" si="1"/>
        <v>1000351</v>
      </c>
      <c r="H17" s="62"/>
      <c r="I17" s="62"/>
      <c r="J17" s="63" t="s">
        <v>53</v>
      </c>
      <c r="K17" s="57">
        <v>5800000</v>
      </c>
      <c r="L17" s="57">
        <v>6121940</v>
      </c>
      <c r="M17" s="58">
        <f t="shared" si="0"/>
        <v>321940</v>
      </c>
    </row>
    <row r="18" spans="1:13" s="59" customFormat="1" ht="30" customHeight="1" x14ac:dyDescent="0.3">
      <c r="A18" s="60">
        <v>12</v>
      </c>
      <c r="B18" s="64" t="s">
        <v>21</v>
      </c>
      <c r="C18" s="64" t="s">
        <v>21</v>
      </c>
      <c r="D18" s="64" t="s">
        <v>54</v>
      </c>
      <c r="E18" s="68">
        <v>0</v>
      </c>
      <c r="F18" s="68">
        <v>0</v>
      </c>
      <c r="G18" s="54">
        <f t="shared" si="1"/>
        <v>0</v>
      </c>
      <c r="H18" s="62"/>
      <c r="I18" s="62"/>
      <c r="J18" s="63" t="s">
        <v>55</v>
      </c>
      <c r="K18" s="57">
        <v>600000</v>
      </c>
      <c r="L18" s="57">
        <v>600000</v>
      </c>
      <c r="M18" s="58">
        <f t="shared" si="0"/>
        <v>0</v>
      </c>
    </row>
    <row r="19" spans="1:13" s="59" customFormat="1" ht="30" customHeight="1" x14ac:dyDescent="0.3">
      <c r="A19" s="50">
        <v>13</v>
      </c>
      <c r="B19" s="64"/>
      <c r="C19" s="64"/>
      <c r="D19" s="64" t="s">
        <v>56</v>
      </c>
      <c r="E19" s="61">
        <v>394761</v>
      </c>
      <c r="F19" s="61">
        <f>438910+869</f>
        <v>439779</v>
      </c>
      <c r="G19" s="54">
        <f>F19-E19</f>
        <v>45018</v>
      </c>
      <c r="H19" s="62"/>
      <c r="I19" s="62"/>
      <c r="J19" s="63" t="s">
        <v>57</v>
      </c>
      <c r="K19" s="71">
        <v>7124868</v>
      </c>
      <c r="L19" s="57">
        <v>2935700</v>
      </c>
      <c r="M19" s="58">
        <f t="shared" si="0"/>
        <v>-4189168</v>
      </c>
    </row>
    <row r="20" spans="1:13" s="59" customFormat="1" ht="30" customHeight="1" x14ac:dyDescent="0.3">
      <c r="A20" s="60">
        <v>14</v>
      </c>
      <c r="B20" s="64"/>
      <c r="C20" s="64"/>
      <c r="D20" s="64" t="s">
        <v>58</v>
      </c>
      <c r="E20" s="61">
        <v>27673870</v>
      </c>
      <c r="F20" s="61">
        <v>21500000</v>
      </c>
      <c r="G20" s="54">
        <f t="shared" ref="G20" si="2">F20-E20</f>
        <v>-6173870</v>
      </c>
      <c r="H20" s="62" t="s">
        <v>59</v>
      </c>
      <c r="I20" s="62" t="s">
        <v>60</v>
      </c>
      <c r="J20" s="72" t="s">
        <v>61</v>
      </c>
      <c r="K20" s="69">
        <v>0</v>
      </c>
      <c r="L20" s="69">
        <v>0</v>
      </c>
      <c r="M20" s="58">
        <f t="shared" si="0"/>
        <v>0</v>
      </c>
    </row>
    <row r="21" spans="1:13" s="59" customFormat="1" ht="30" customHeight="1" x14ac:dyDescent="0.3">
      <c r="A21" s="60">
        <v>15</v>
      </c>
      <c r="B21" s="64"/>
      <c r="C21" s="64"/>
      <c r="D21" s="64"/>
      <c r="E21" s="54">
        <v>0</v>
      </c>
      <c r="F21" s="71">
        <v>0</v>
      </c>
      <c r="G21" s="54">
        <v>0</v>
      </c>
      <c r="H21" s="62" t="s">
        <v>17</v>
      </c>
      <c r="I21" s="62" t="s">
        <v>62</v>
      </c>
      <c r="J21" s="63" t="s">
        <v>63</v>
      </c>
      <c r="K21" s="69">
        <v>304475000</v>
      </c>
      <c r="L21" s="69">
        <v>276528037</v>
      </c>
      <c r="M21" s="58">
        <f t="shared" si="0"/>
        <v>-27946963</v>
      </c>
    </row>
    <row r="22" spans="1:13" s="59" customFormat="1" ht="30" customHeight="1" x14ac:dyDescent="0.3">
      <c r="A22" s="50">
        <v>16</v>
      </c>
      <c r="B22" s="73"/>
      <c r="C22" s="73"/>
      <c r="D22" s="74"/>
      <c r="E22" s="54">
        <v>0</v>
      </c>
      <c r="F22" s="71">
        <v>0</v>
      </c>
      <c r="G22" s="54">
        <v>0</v>
      </c>
      <c r="H22" s="62"/>
      <c r="I22" s="62"/>
      <c r="J22" s="63" t="s">
        <v>64</v>
      </c>
      <c r="K22" s="57">
        <v>504780000</v>
      </c>
      <c r="L22" s="57">
        <v>496780000</v>
      </c>
      <c r="M22" s="58">
        <f t="shared" si="0"/>
        <v>-8000000</v>
      </c>
    </row>
    <row r="23" spans="1:13" s="59" customFormat="1" ht="30" customHeight="1" x14ac:dyDescent="0.3">
      <c r="A23" s="60">
        <v>17</v>
      </c>
      <c r="B23" s="73"/>
      <c r="C23" s="73"/>
      <c r="D23" s="74"/>
      <c r="E23" s="54">
        <v>0</v>
      </c>
      <c r="F23" s="54">
        <v>0</v>
      </c>
      <c r="G23" s="54">
        <v>0</v>
      </c>
      <c r="H23" s="62"/>
      <c r="I23" s="62"/>
      <c r="J23" s="63" t="s">
        <v>65</v>
      </c>
      <c r="K23" s="57">
        <v>355433000</v>
      </c>
      <c r="L23" s="57">
        <v>311533000</v>
      </c>
      <c r="M23" s="58">
        <f t="shared" si="0"/>
        <v>-43900000</v>
      </c>
    </row>
    <row r="24" spans="1:13" s="59" customFormat="1" ht="30" customHeight="1" x14ac:dyDescent="0.3">
      <c r="A24" s="60">
        <v>18</v>
      </c>
      <c r="B24" s="73"/>
      <c r="C24" s="73"/>
      <c r="D24" s="74"/>
      <c r="E24" s="54">
        <v>0</v>
      </c>
      <c r="F24" s="54">
        <v>0</v>
      </c>
      <c r="G24" s="54">
        <v>0</v>
      </c>
      <c r="H24" s="62"/>
      <c r="I24" s="62"/>
      <c r="J24" s="63" t="s">
        <v>66</v>
      </c>
      <c r="K24" s="57">
        <v>538027914</v>
      </c>
      <c r="L24" s="57">
        <v>506028000</v>
      </c>
      <c r="M24" s="58">
        <f t="shared" si="0"/>
        <v>-31999914</v>
      </c>
    </row>
    <row r="25" spans="1:13" s="59" customFormat="1" ht="30" customHeight="1" x14ac:dyDescent="0.3">
      <c r="A25" s="50">
        <v>19</v>
      </c>
      <c r="B25" s="73"/>
      <c r="C25" s="73"/>
      <c r="D25" s="74"/>
      <c r="E25" s="54">
        <v>0</v>
      </c>
      <c r="F25" s="54">
        <v>0</v>
      </c>
      <c r="G25" s="54">
        <v>0</v>
      </c>
      <c r="H25" s="62"/>
      <c r="I25" s="62"/>
      <c r="J25" s="63" t="s">
        <v>67</v>
      </c>
      <c r="K25" s="57">
        <v>264658800</v>
      </c>
      <c r="L25" s="57">
        <v>253763800</v>
      </c>
      <c r="M25" s="58">
        <f t="shared" si="0"/>
        <v>-10895000</v>
      </c>
    </row>
    <row r="26" spans="1:13" s="59" customFormat="1" ht="30" customHeight="1" x14ac:dyDescent="0.3">
      <c r="A26" s="60">
        <v>20</v>
      </c>
      <c r="B26" s="73"/>
      <c r="C26" s="73"/>
      <c r="D26" s="74"/>
      <c r="E26" s="54">
        <v>0</v>
      </c>
      <c r="F26" s="54">
        <v>0</v>
      </c>
      <c r="G26" s="54">
        <v>0</v>
      </c>
      <c r="H26" s="62"/>
      <c r="I26" s="62"/>
      <c r="J26" s="63" t="s">
        <v>68</v>
      </c>
      <c r="K26" s="57">
        <v>352452000</v>
      </c>
      <c r="L26" s="57">
        <v>319852000</v>
      </c>
      <c r="M26" s="58">
        <f t="shared" si="0"/>
        <v>-32600000</v>
      </c>
    </row>
    <row r="27" spans="1:13" s="59" customFormat="1" ht="30" customHeight="1" x14ac:dyDescent="0.3">
      <c r="A27" s="60">
        <v>21</v>
      </c>
      <c r="B27" s="73"/>
      <c r="C27" s="73"/>
      <c r="D27" s="74"/>
      <c r="E27" s="54">
        <v>0</v>
      </c>
      <c r="F27" s="54">
        <v>0</v>
      </c>
      <c r="G27" s="54">
        <v>0</v>
      </c>
      <c r="H27" s="62"/>
      <c r="I27" s="62"/>
      <c r="J27" s="63" t="s">
        <v>69</v>
      </c>
      <c r="K27" s="57">
        <v>211710800</v>
      </c>
      <c r="L27" s="57">
        <v>206685800</v>
      </c>
      <c r="M27" s="58">
        <f t="shared" si="0"/>
        <v>-5025000</v>
      </c>
    </row>
    <row r="28" spans="1:13" s="59" customFormat="1" ht="30" customHeight="1" x14ac:dyDescent="0.3">
      <c r="A28" s="50">
        <v>22</v>
      </c>
      <c r="B28" s="73"/>
      <c r="C28" s="73"/>
      <c r="D28" s="74"/>
      <c r="E28" s="54">
        <v>0</v>
      </c>
      <c r="F28" s="54">
        <v>0</v>
      </c>
      <c r="G28" s="54">
        <v>0</v>
      </c>
      <c r="H28" s="62"/>
      <c r="I28" s="62"/>
      <c r="J28" s="63" t="s">
        <v>70</v>
      </c>
      <c r="K28" s="57">
        <v>471800000</v>
      </c>
      <c r="L28" s="57">
        <v>471800000</v>
      </c>
      <c r="M28" s="58">
        <f t="shared" si="0"/>
        <v>0</v>
      </c>
    </row>
    <row r="29" spans="1:13" s="59" customFormat="1" ht="30" customHeight="1" x14ac:dyDescent="0.3">
      <c r="A29" s="60">
        <v>23</v>
      </c>
      <c r="B29" s="73"/>
      <c r="C29" s="73"/>
      <c r="D29" s="74"/>
      <c r="E29" s="54">
        <v>0</v>
      </c>
      <c r="F29" s="54">
        <v>0</v>
      </c>
      <c r="G29" s="54">
        <v>0</v>
      </c>
      <c r="H29" s="62"/>
      <c r="I29" s="62"/>
      <c r="J29" s="63" t="s">
        <v>71</v>
      </c>
      <c r="K29" s="57">
        <v>269600000</v>
      </c>
      <c r="L29" s="57">
        <v>269600000</v>
      </c>
      <c r="M29" s="58">
        <f t="shared" si="0"/>
        <v>0</v>
      </c>
    </row>
    <row r="30" spans="1:13" s="59" customFormat="1" ht="30" customHeight="1" x14ac:dyDescent="0.3">
      <c r="A30" s="60">
        <v>24</v>
      </c>
      <c r="B30" s="73"/>
      <c r="C30" s="73"/>
      <c r="D30" s="74"/>
      <c r="E30" s="54">
        <v>0</v>
      </c>
      <c r="F30" s="54">
        <v>0</v>
      </c>
      <c r="G30" s="54">
        <v>0</v>
      </c>
      <c r="H30" s="62"/>
      <c r="I30" s="62"/>
      <c r="J30" s="63" t="s">
        <v>72</v>
      </c>
      <c r="K30" s="57">
        <v>640300000</v>
      </c>
      <c r="L30" s="57">
        <v>640300000</v>
      </c>
      <c r="M30" s="58">
        <f t="shared" si="0"/>
        <v>0</v>
      </c>
    </row>
    <row r="31" spans="1:13" s="59" customFormat="1" ht="30" customHeight="1" x14ac:dyDescent="0.3">
      <c r="A31" s="50">
        <v>25</v>
      </c>
      <c r="B31" s="73"/>
      <c r="C31" s="73"/>
      <c r="D31" s="74"/>
      <c r="E31" s="54">
        <v>0</v>
      </c>
      <c r="F31" s="54">
        <v>0</v>
      </c>
      <c r="G31" s="54">
        <v>0</v>
      </c>
      <c r="H31" s="62"/>
      <c r="I31" s="62"/>
      <c r="J31" s="63" t="s">
        <v>73</v>
      </c>
      <c r="K31" s="57">
        <v>687480000</v>
      </c>
      <c r="L31" s="57">
        <v>687480000</v>
      </c>
      <c r="M31" s="58">
        <f t="shared" si="0"/>
        <v>0</v>
      </c>
    </row>
    <row r="32" spans="1:13" s="59" customFormat="1" ht="30" customHeight="1" x14ac:dyDescent="0.3">
      <c r="A32" s="60">
        <v>26</v>
      </c>
      <c r="B32" s="73"/>
      <c r="C32" s="73"/>
      <c r="D32" s="74"/>
      <c r="E32" s="54">
        <v>0</v>
      </c>
      <c r="F32" s="54">
        <v>0</v>
      </c>
      <c r="G32" s="54">
        <v>0</v>
      </c>
      <c r="H32" s="62"/>
      <c r="I32" s="62"/>
      <c r="J32" s="63" t="s">
        <v>74</v>
      </c>
      <c r="K32" s="57">
        <v>572900000</v>
      </c>
      <c r="L32" s="57">
        <v>572900000</v>
      </c>
      <c r="M32" s="58">
        <f t="shared" si="0"/>
        <v>0</v>
      </c>
    </row>
    <row r="33" spans="1:13" s="59" customFormat="1" ht="30" customHeight="1" x14ac:dyDescent="0.3">
      <c r="A33" s="60">
        <v>27</v>
      </c>
      <c r="B33" s="73"/>
      <c r="C33" s="73"/>
      <c r="D33" s="74"/>
      <c r="E33" s="54">
        <v>0</v>
      </c>
      <c r="F33" s="54">
        <v>0</v>
      </c>
      <c r="G33" s="54">
        <v>0</v>
      </c>
      <c r="H33" s="62"/>
      <c r="I33" s="62"/>
      <c r="J33" s="63" t="s">
        <v>75</v>
      </c>
      <c r="K33" s="57">
        <v>337000000</v>
      </c>
      <c r="L33" s="57">
        <v>337000000</v>
      </c>
      <c r="M33" s="58">
        <f t="shared" si="0"/>
        <v>0</v>
      </c>
    </row>
    <row r="34" spans="1:13" s="59" customFormat="1" ht="30" customHeight="1" x14ac:dyDescent="0.3">
      <c r="A34" s="50">
        <v>28</v>
      </c>
      <c r="B34" s="73"/>
      <c r="C34" s="73"/>
      <c r="D34" s="74"/>
      <c r="E34" s="54">
        <v>0</v>
      </c>
      <c r="F34" s="54">
        <v>0</v>
      </c>
      <c r="G34" s="54">
        <v>0</v>
      </c>
      <c r="H34" s="62"/>
      <c r="I34" s="62"/>
      <c r="J34" s="63" t="s">
        <v>76</v>
      </c>
      <c r="K34" s="57">
        <v>572900000</v>
      </c>
      <c r="L34" s="57">
        <v>572900000</v>
      </c>
      <c r="M34" s="58">
        <f t="shared" si="0"/>
        <v>0</v>
      </c>
    </row>
    <row r="35" spans="1:13" s="59" customFormat="1" ht="30" customHeight="1" x14ac:dyDescent="0.3">
      <c r="A35" s="60">
        <v>29</v>
      </c>
      <c r="B35" s="73"/>
      <c r="C35" s="73"/>
      <c r="D35" s="74"/>
      <c r="E35" s="54">
        <v>0</v>
      </c>
      <c r="F35" s="54">
        <v>0</v>
      </c>
      <c r="G35" s="54">
        <v>0</v>
      </c>
      <c r="H35" s="62"/>
      <c r="I35" s="62"/>
      <c r="J35" s="63" t="s">
        <v>77</v>
      </c>
      <c r="K35" s="57">
        <v>1642016000</v>
      </c>
      <c r="L35" s="57">
        <v>1532520000</v>
      </c>
      <c r="M35" s="58">
        <f t="shared" si="0"/>
        <v>-109496000</v>
      </c>
    </row>
    <row r="36" spans="1:13" s="59" customFormat="1" ht="30" customHeight="1" x14ac:dyDescent="0.3">
      <c r="A36" s="60">
        <v>30</v>
      </c>
      <c r="B36" s="73"/>
      <c r="C36" s="73"/>
      <c r="D36" s="74"/>
      <c r="E36" s="54">
        <v>0</v>
      </c>
      <c r="F36" s="54">
        <v>0</v>
      </c>
      <c r="G36" s="54">
        <v>0</v>
      </c>
      <c r="H36" s="62"/>
      <c r="I36" s="62"/>
      <c r="J36" s="63" t="s">
        <v>78</v>
      </c>
      <c r="K36" s="57">
        <v>575552000</v>
      </c>
      <c r="L36" s="57">
        <v>575552000</v>
      </c>
      <c r="M36" s="58">
        <f t="shared" si="0"/>
        <v>0</v>
      </c>
    </row>
    <row r="37" spans="1:13" s="59" customFormat="1" ht="30" customHeight="1" x14ac:dyDescent="0.3">
      <c r="A37" s="50">
        <v>31</v>
      </c>
      <c r="B37" s="73"/>
      <c r="C37" s="73"/>
      <c r="D37" s="74"/>
      <c r="E37" s="54">
        <v>0</v>
      </c>
      <c r="F37" s="54">
        <v>0</v>
      </c>
      <c r="G37" s="54">
        <v>0</v>
      </c>
      <c r="H37" s="62"/>
      <c r="I37" s="62"/>
      <c r="J37" s="63" t="s">
        <v>79</v>
      </c>
      <c r="K37" s="57">
        <v>507840000</v>
      </c>
      <c r="L37" s="57">
        <v>507840000</v>
      </c>
      <c r="M37" s="58">
        <f t="shared" si="0"/>
        <v>0</v>
      </c>
    </row>
    <row r="38" spans="1:13" s="59" customFormat="1" ht="30" customHeight="1" x14ac:dyDescent="0.3">
      <c r="A38" s="60">
        <v>32</v>
      </c>
      <c r="B38" s="73"/>
      <c r="C38" s="73"/>
      <c r="D38" s="74"/>
      <c r="E38" s="54">
        <v>0</v>
      </c>
      <c r="F38" s="54">
        <v>0</v>
      </c>
      <c r="G38" s="54">
        <v>0</v>
      </c>
      <c r="H38" s="62"/>
      <c r="I38" s="62"/>
      <c r="J38" s="63" t="s">
        <v>80</v>
      </c>
      <c r="K38" s="57">
        <v>84640000</v>
      </c>
      <c r="L38" s="57">
        <v>84640000</v>
      </c>
      <c r="M38" s="58">
        <f t="shared" si="0"/>
        <v>0</v>
      </c>
    </row>
    <row r="39" spans="1:13" s="59" customFormat="1" ht="30" customHeight="1" x14ac:dyDescent="0.3">
      <c r="A39" s="60">
        <v>33</v>
      </c>
      <c r="B39" s="73"/>
      <c r="C39" s="73"/>
      <c r="D39" s="74"/>
      <c r="E39" s="54">
        <v>0</v>
      </c>
      <c r="F39" s="54">
        <v>0</v>
      </c>
      <c r="G39" s="54">
        <v>0</v>
      </c>
      <c r="H39" s="62"/>
      <c r="I39" s="62"/>
      <c r="J39" s="63" t="s">
        <v>81</v>
      </c>
      <c r="K39" s="57">
        <v>1083392000</v>
      </c>
      <c r="L39" s="57">
        <v>1083392000</v>
      </c>
      <c r="M39" s="58">
        <f t="shared" si="0"/>
        <v>0</v>
      </c>
    </row>
    <row r="40" spans="1:13" s="59" customFormat="1" ht="30" customHeight="1" x14ac:dyDescent="0.3">
      <c r="A40" s="50">
        <v>34</v>
      </c>
      <c r="B40" s="73"/>
      <c r="C40" s="73"/>
      <c r="D40" s="74"/>
      <c r="E40" s="54">
        <v>0</v>
      </c>
      <c r="F40" s="54">
        <v>0</v>
      </c>
      <c r="G40" s="54">
        <v>0</v>
      </c>
      <c r="H40" s="62"/>
      <c r="I40" s="62"/>
      <c r="J40" s="63" t="s">
        <v>82</v>
      </c>
      <c r="K40" s="57">
        <v>338560000</v>
      </c>
      <c r="L40" s="57">
        <v>338560000</v>
      </c>
      <c r="M40" s="58">
        <f t="shared" si="0"/>
        <v>0</v>
      </c>
    </row>
    <row r="41" spans="1:13" s="59" customFormat="1" ht="30" customHeight="1" x14ac:dyDescent="0.3">
      <c r="A41" s="60">
        <v>35</v>
      </c>
      <c r="B41" s="73"/>
      <c r="C41" s="73"/>
      <c r="D41" s="74"/>
      <c r="E41" s="54">
        <v>0</v>
      </c>
      <c r="F41" s="54">
        <v>0</v>
      </c>
      <c r="G41" s="54">
        <v>0</v>
      </c>
      <c r="H41" s="62"/>
      <c r="I41" s="62"/>
      <c r="J41" s="63" t="s">
        <v>83</v>
      </c>
      <c r="K41" s="57">
        <v>744048000</v>
      </c>
      <c r="L41" s="57">
        <v>744048000</v>
      </c>
      <c r="M41" s="58">
        <f t="shared" si="0"/>
        <v>0</v>
      </c>
    </row>
    <row r="42" spans="1:13" s="59" customFormat="1" ht="30" customHeight="1" x14ac:dyDescent="0.3">
      <c r="A42" s="60">
        <v>36</v>
      </c>
      <c r="B42" s="73"/>
      <c r="C42" s="73"/>
      <c r="D42" s="74"/>
      <c r="E42" s="54">
        <v>0</v>
      </c>
      <c r="F42" s="54">
        <v>0</v>
      </c>
      <c r="G42" s="54">
        <v>0</v>
      </c>
      <c r="H42" s="62"/>
      <c r="I42" s="62"/>
      <c r="J42" s="63" t="s">
        <v>84</v>
      </c>
      <c r="K42" s="57">
        <v>35000000</v>
      </c>
      <c r="L42" s="57">
        <v>35000000</v>
      </c>
      <c r="M42" s="58">
        <f t="shared" si="0"/>
        <v>0</v>
      </c>
    </row>
    <row r="43" spans="1:13" s="59" customFormat="1" ht="30" customHeight="1" x14ac:dyDescent="0.3">
      <c r="A43" s="50">
        <v>37</v>
      </c>
      <c r="B43" s="73"/>
      <c r="C43" s="73"/>
      <c r="D43" s="74"/>
      <c r="E43" s="54">
        <v>0</v>
      </c>
      <c r="F43" s="54">
        <v>0</v>
      </c>
      <c r="G43" s="54">
        <v>0</v>
      </c>
      <c r="H43" s="62"/>
      <c r="I43" s="62"/>
      <c r="J43" s="63" t="s">
        <v>85</v>
      </c>
      <c r="K43" s="57">
        <v>169280000</v>
      </c>
      <c r="L43" s="57">
        <v>169280000</v>
      </c>
      <c r="M43" s="58">
        <f t="shared" si="0"/>
        <v>0</v>
      </c>
    </row>
    <row r="44" spans="1:13" s="59" customFormat="1" ht="30" customHeight="1" x14ac:dyDescent="0.3">
      <c r="A44" s="60">
        <v>38</v>
      </c>
      <c r="B44" s="73"/>
      <c r="C44" s="73"/>
      <c r="D44" s="74"/>
      <c r="E44" s="54">
        <v>0</v>
      </c>
      <c r="F44" s="54">
        <v>0</v>
      </c>
      <c r="G44" s="54">
        <v>0</v>
      </c>
      <c r="H44" s="62"/>
      <c r="I44" s="62"/>
      <c r="J44" s="63" t="s">
        <v>86</v>
      </c>
      <c r="K44" s="57">
        <v>169280000</v>
      </c>
      <c r="L44" s="57">
        <v>169280000</v>
      </c>
      <c r="M44" s="58">
        <f t="shared" si="0"/>
        <v>0</v>
      </c>
    </row>
    <row r="45" spans="1:13" s="59" customFormat="1" ht="30" customHeight="1" x14ac:dyDescent="0.3">
      <c r="A45" s="60">
        <v>39</v>
      </c>
      <c r="B45" s="73"/>
      <c r="C45" s="73"/>
      <c r="D45" s="74"/>
      <c r="E45" s="54">
        <v>0</v>
      </c>
      <c r="F45" s="54">
        <v>0</v>
      </c>
      <c r="G45" s="54">
        <v>0</v>
      </c>
      <c r="H45" s="62"/>
      <c r="I45" s="62"/>
      <c r="J45" s="75" t="s">
        <v>87</v>
      </c>
      <c r="K45" s="57">
        <v>168500000</v>
      </c>
      <c r="L45" s="57">
        <v>168500000</v>
      </c>
      <c r="M45" s="58">
        <f t="shared" si="0"/>
        <v>0</v>
      </c>
    </row>
    <row r="46" spans="1:13" s="59" customFormat="1" ht="30" customHeight="1" x14ac:dyDescent="0.3">
      <c r="A46" s="50">
        <v>40</v>
      </c>
      <c r="B46" s="73"/>
      <c r="C46" s="73"/>
      <c r="D46" s="74"/>
      <c r="E46" s="54">
        <v>0</v>
      </c>
      <c r="F46" s="54">
        <v>0</v>
      </c>
      <c r="G46" s="54">
        <v>0</v>
      </c>
      <c r="H46" s="62"/>
      <c r="I46" s="62"/>
      <c r="J46" s="72" t="s">
        <v>88</v>
      </c>
      <c r="K46" s="57">
        <v>303300000</v>
      </c>
      <c r="L46" s="57">
        <v>269600000</v>
      </c>
      <c r="M46" s="58">
        <f t="shared" si="0"/>
        <v>-33700000</v>
      </c>
    </row>
    <row r="47" spans="1:13" s="59" customFormat="1" ht="30" customHeight="1" x14ac:dyDescent="0.3">
      <c r="A47" s="60">
        <v>41</v>
      </c>
      <c r="B47" s="73"/>
      <c r="C47" s="73"/>
      <c r="D47" s="74"/>
      <c r="E47" s="54">
        <v>0</v>
      </c>
      <c r="F47" s="54">
        <v>0</v>
      </c>
      <c r="G47" s="54">
        <v>0</v>
      </c>
      <c r="H47" s="62"/>
      <c r="I47" s="62"/>
      <c r="J47" s="63" t="s">
        <v>89</v>
      </c>
      <c r="K47" s="57">
        <v>110032000</v>
      </c>
      <c r="L47" s="57">
        <v>110032000</v>
      </c>
      <c r="M47" s="58">
        <f t="shared" si="0"/>
        <v>0</v>
      </c>
    </row>
    <row r="48" spans="1:13" s="59" customFormat="1" ht="30" customHeight="1" x14ac:dyDescent="0.3">
      <c r="A48" s="60">
        <v>42</v>
      </c>
      <c r="B48" s="73"/>
      <c r="C48" s="73"/>
      <c r="D48" s="74"/>
      <c r="E48" s="54">
        <v>0</v>
      </c>
      <c r="F48" s="54">
        <v>0</v>
      </c>
      <c r="G48" s="54">
        <v>0</v>
      </c>
      <c r="H48" s="62"/>
      <c r="I48" s="62"/>
      <c r="J48" s="63" t="s">
        <v>90</v>
      </c>
      <c r="K48" s="57">
        <v>414736000</v>
      </c>
      <c r="L48" s="57">
        <v>431664000</v>
      </c>
      <c r="M48" s="58">
        <f t="shared" si="0"/>
        <v>16928000</v>
      </c>
    </row>
    <row r="49" spans="1:13" s="59" customFormat="1" ht="30" customHeight="1" x14ac:dyDescent="0.3">
      <c r="A49" s="50">
        <v>43</v>
      </c>
      <c r="B49" s="73"/>
      <c r="C49" s="73"/>
      <c r="D49" s="74"/>
      <c r="E49" s="54"/>
      <c r="F49" s="54"/>
      <c r="G49" s="54"/>
      <c r="H49" s="62"/>
      <c r="I49" s="62"/>
      <c r="J49" s="63" t="s">
        <v>91</v>
      </c>
      <c r="K49" s="57">
        <v>118496000</v>
      </c>
      <c r="L49" s="57">
        <v>118496000</v>
      </c>
      <c r="M49" s="58">
        <f t="shared" si="0"/>
        <v>0</v>
      </c>
    </row>
    <row r="50" spans="1:13" s="59" customFormat="1" ht="30" customHeight="1" x14ac:dyDescent="0.3">
      <c r="A50" s="60">
        <v>44</v>
      </c>
      <c r="B50" s="73"/>
      <c r="C50" s="73"/>
      <c r="D50" s="74"/>
      <c r="E50" s="54"/>
      <c r="F50" s="54"/>
      <c r="G50" s="54"/>
      <c r="H50" s="62"/>
      <c r="I50" s="62"/>
      <c r="J50" s="63" t="s">
        <v>92</v>
      </c>
      <c r="K50" s="57">
        <v>152352000</v>
      </c>
      <c r="L50" s="57">
        <v>152352000</v>
      </c>
      <c r="M50" s="58">
        <f t="shared" si="0"/>
        <v>0</v>
      </c>
    </row>
    <row r="51" spans="1:13" s="59" customFormat="1" ht="30" customHeight="1" x14ac:dyDescent="0.3">
      <c r="A51" s="60">
        <v>45</v>
      </c>
      <c r="B51" s="73"/>
      <c r="C51" s="73"/>
      <c r="D51" s="74"/>
      <c r="E51" s="54"/>
      <c r="F51" s="54"/>
      <c r="G51" s="54"/>
      <c r="H51" s="62"/>
      <c r="I51" s="62"/>
      <c r="J51" s="63" t="s">
        <v>93</v>
      </c>
      <c r="K51" s="57">
        <v>507840000</v>
      </c>
      <c r="L51" s="57">
        <v>507840000</v>
      </c>
      <c r="M51" s="58">
        <f t="shared" si="0"/>
        <v>0</v>
      </c>
    </row>
    <row r="52" spans="1:13" s="59" customFormat="1" ht="30" customHeight="1" x14ac:dyDescent="0.3">
      <c r="A52" s="50">
        <v>46</v>
      </c>
      <c r="B52" s="73"/>
      <c r="C52" s="73"/>
      <c r="D52" s="74"/>
      <c r="E52" s="54"/>
      <c r="F52" s="54"/>
      <c r="G52" s="54"/>
      <c r="H52" s="62"/>
      <c r="I52" s="62"/>
      <c r="J52" s="63" t="s">
        <v>94</v>
      </c>
      <c r="K52" s="57">
        <v>700960000</v>
      </c>
      <c r="L52" s="57">
        <v>700960000</v>
      </c>
      <c r="M52" s="58">
        <f t="shared" si="0"/>
        <v>0</v>
      </c>
    </row>
    <row r="53" spans="1:13" s="59" customFormat="1" ht="30" customHeight="1" x14ac:dyDescent="0.3">
      <c r="A53" s="60">
        <v>47</v>
      </c>
      <c r="B53" s="73"/>
      <c r="C53" s="73"/>
      <c r="D53" s="74"/>
      <c r="E53" s="54">
        <v>0</v>
      </c>
      <c r="F53" s="54">
        <v>0</v>
      </c>
      <c r="G53" s="54">
        <v>0</v>
      </c>
      <c r="H53" s="62"/>
      <c r="I53" s="62"/>
      <c r="J53" s="75" t="s">
        <v>95</v>
      </c>
      <c r="K53" s="57">
        <v>687480000</v>
      </c>
      <c r="L53" s="57">
        <v>721180000</v>
      </c>
      <c r="M53" s="58">
        <f t="shared" si="0"/>
        <v>33700000</v>
      </c>
    </row>
    <row r="54" spans="1:13" s="59" customFormat="1" ht="30" customHeight="1" x14ac:dyDescent="0.3">
      <c r="A54" s="60">
        <v>48</v>
      </c>
      <c r="B54" s="73"/>
      <c r="C54" s="73"/>
      <c r="D54" s="74"/>
      <c r="E54" s="54">
        <v>0</v>
      </c>
      <c r="F54" s="54">
        <v>0</v>
      </c>
      <c r="G54" s="54">
        <v>0</v>
      </c>
      <c r="H54" s="62"/>
      <c r="I54" s="62"/>
      <c r="J54" s="72" t="s">
        <v>96</v>
      </c>
      <c r="K54" s="57">
        <v>643264000</v>
      </c>
      <c r="L54" s="57">
        <v>694048000</v>
      </c>
      <c r="M54" s="58">
        <f t="shared" si="0"/>
        <v>50784000</v>
      </c>
    </row>
    <row r="55" spans="1:13" s="59" customFormat="1" ht="30" customHeight="1" x14ac:dyDescent="0.3">
      <c r="A55" s="50">
        <v>49</v>
      </c>
      <c r="B55" s="73"/>
      <c r="C55" s="73"/>
      <c r="D55" s="74"/>
      <c r="E55" s="54">
        <v>0</v>
      </c>
      <c r="F55" s="54">
        <v>0</v>
      </c>
      <c r="G55" s="54">
        <v>0</v>
      </c>
      <c r="H55" s="62" t="s">
        <v>17</v>
      </c>
      <c r="I55" s="62" t="s">
        <v>97</v>
      </c>
      <c r="J55" s="63" t="s">
        <v>98</v>
      </c>
      <c r="K55" s="71">
        <v>11000000</v>
      </c>
      <c r="L55" s="57">
        <v>12000000</v>
      </c>
      <c r="M55" s="58">
        <f t="shared" si="0"/>
        <v>1000000</v>
      </c>
    </row>
    <row r="56" spans="1:13" s="76" customFormat="1" ht="30" customHeight="1" x14ac:dyDescent="0.3">
      <c r="A56" s="60">
        <v>50</v>
      </c>
      <c r="B56" s="73"/>
      <c r="C56" s="73"/>
      <c r="D56" s="74"/>
      <c r="E56" s="54">
        <v>0</v>
      </c>
      <c r="F56" s="54">
        <v>0</v>
      </c>
      <c r="G56" s="54">
        <v>0</v>
      </c>
      <c r="H56" s="62"/>
      <c r="I56" s="62"/>
      <c r="J56" s="63" t="s">
        <v>99</v>
      </c>
      <c r="K56" s="57">
        <v>362253200</v>
      </c>
      <c r="L56" s="57">
        <v>456165000</v>
      </c>
      <c r="M56" s="58">
        <f t="shared" si="0"/>
        <v>93911800</v>
      </c>
    </row>
    <row r="57" spans="1:13" s="76" customFormat="1" ht="30" customHeight="1" x14ac:dyDescent="0.3">
      <c r="A57" s="60">
        <v>51</v>
      </c>
      <c r="B57" s="73"/>
      <c r="C57" s="73"/>
      <c r="D57" s="74"/>
      <c r="E57" s="54">
        <v>0</v>
      </c>
      <c r="F57" s="54">
        <v>0</v>
      </c>
      <c r="G57" s="54">
        <v>0</v>
      </c>
      <c r="H57" s="62" t="s">
        <v>17</v>
      </c>
      <c r="I57" s="62" t="s">
        <v>100</v>
      </c>
      <c r="J57" s="63" t="s">
        <v>101</v>
      </c>
      <c r="K57" s="57">
        <v>31481672</v>
      </c>
      <c r="L57" s="57">
        <f>161131096+869</f>
        <v>161131965</v>
      </c>
      <c r="M57" s="58">
        <f t="shared" si="0"/>
        <v>129650293</v>
      </c>
    </row>
    <row r="58" spans="1:13" s="76" customFormat="1" ht="30" customHeight="1" x14ac:dyDescent="0.3">
      <c r="A58" s="50">
        <v>52</v>
      </c>
      <c r="B58" s="73"/>
      <c r="C58" s="73"/>
      <c r="D58" s="74"/>
      <c r="E58" s="54">
        <v>0</v>
      </c>
      <c r="F58" s="54">
        <v>0</v>
      </c>
      <c r="G58" s="77">
        <v>0</v>
      </c>
      <c r="H58" s="78"/>
      <c r="I58" s="78"/>
      <c r="J58" s="63" t="s">
        <v>102</v>
      </c>
      <c r="K58" s="57">
        <v>126841646</v>
      </c>
      <c r="L58" s="57">
        <v>175370082</v>
      </c>
      <c r="M58" s="58">
        <f t="shared" si="0"/>
        <v>48528436</v>
      </c>
    </row>
    <row r="59" spans="1:13" s="87" customFormat="1" ht="30" customHeight="1" thickBot="1" x14ac:dyDescent="0.35">
      <c r="A59" s="79" t="s">
        <v>25</v>
      </c>
      <c r="B59" s="80"/>
      <c r="C59" s="80"/>
      <c r="D59" s="81"/>
      <c r="E59" s="82">
        <f>SUM(E7:E58)</f>
        <v>16274270000</v>
      </c>
      <c r="F59" s="82">
        <f>SUM(F7:F58)</f>
        <v>16355137000</v>
      </c>
      <c r="G59" s="82">
        <f>SUM(G7:G58)</f>
        <v>80867000</v>
      </c>
      <c r="H59" s="83" t="s">
        <v>25</v>
      </c>
      <c r="I59" s="84"/>
      <c r="J59" s="81"/>
      <c r="K59" s="82">
        <f>SUM(K7:K58)</f>
        <v>16274270000</v>
      </c>
      <c r="L59" s="85">
        <f>SUM(L7:L58)</f>
        <v>16355137000</v>
      </c>
      <c r="M59" s="86">
        <f>SUM(M7:M58)</f>
        <v>80867000</v>
      </c>
    </row>
    <row r="61" spans="1:13" ht="22.5" x14ac:dyDescent="0.3">
      <c r="F61" s="89"/>
      <c r="L61" s="90"/>
    </row>
    <row r="62" spans="1:13" ht="25.5" x14ac:dyDescent="0.3">
      <c r="F62" s="91"/>
      <c r="L62" s="92"/>
    </row>
  </sheetData>
  <mergeCells count="15">
    <mergeCell ref="I5:I6"/>
    <mergeCell ref="J5:J6"/>
    <mergeCell ref="K5:M5"/>
    <mergeCell ref="A59:D59"/>
    <mergeCell ref="H59:J59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4" type="noConversion"/>
  <printOptions horizontalCentered="1"/>
  <pageMargins left="0.23622047244094491" right="0.23622047244094491" top="0.35433070866141736" bottom="0.47244094488188981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2025년 결산총괄표</vt:lpstr>
      <vt:lpstr>2026년 1차추경 총괄표</vt:lpstr>
      <vt:lpstr>'2026년 1차추경 총괄표'!Print_Area</vt:lpstr>
      <vt:lpstr>'2026년 1차추경 총괄표'!Print_Titles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2026-04-02T01:14:22Z</dcterms:created>
  <dcterms:modified xsi:type="dcterms:W3CDTF">2026-04-02T01:16:03Z</dcterms:modified>
</cp:coreProperties>
</file>