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8255" windowHeight="10695"/>
  </bookViews>
  <sheets>
    <sheet name="총괄표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J59" i="1"/>
  <c r="L59" s="1"/>
  <c r="K58"/>
  <c r="K56"/>
  <c r="L56" s="1"/>
  <c r="J56"/>
  <c r="J55"/>
  <c r="J54" s="1"/>
  <c r="L53"/>
  <c r="J53"/>
  <c r="K52"/>
  <c r="J52"/>
  <c r="L52" s="1"/>
  <c r="K51"/>
  <c r="L50"/>
  <c r="J50"/>
  <c r="K49"/>
  <c r="J49"/>
  <c r="L49" s="1"/>
  <c r="L48" s="1"/>
  <c r="K48"/>
  <c r="K47"/>
  <c r="J47"/>
  <c r="L47" s="1"/>
  <c r="K46"/>
  <c r="L46" s="1"/>
  <c r="J46"/>
  <c r="K45"/>
  <c r="L45" s="1"/>
  <c r="J45"/>
  <c r="K44"/>
  <c r="L44" s="1"/>
  <c r="J44"/>
  <c r="K43"/>
  <c r="J43"/>
  <c r="L43" s="1"/>
  <c r="L42"/>
  <c r="K42"/>
  <c r="J42"/>
  <c r="F42"/>
  <c r="E42"/>
  <c r="D42"/>
  <c r="K41"/>
  <c r="L41" s="1"/>
  <c r="J41"/>
  <c r="E41"/>
  <c r="D41"/>
  <c r="F41" s="1"/>
  <c r="L40"/>
  <c r="K40"/>
  <c r="J40"/>
  <c r="E40"/>
  <c r="E39" s="1"/>
  <c r="K39"/>
  <c r="L39" s="1"/>
  <c r="J39"/>
  <c r="L38"/>
  <c r="K38"/>
  <c r="J38"/>
  <c r="F38"/>
  <c r="E38"/>
  <c r="E37" s="1"/>
  <c r="D38"/>
  <c r="K37"/>
  <c r="L37" s="1"/>
  <c r="J37"/>
  <c r="J36" s="1"/>
  <c r="D37"/>
  <c r="D36" s="1"/>
  <c r="K35"/>
  <c r="L35" s="1"/>
  <c r="J35"/>
  <c r="E35"/>
  <c r="D35"/>
  <c r="F35" s="1"/>
  <c r="L34"/>
  <c r="K34"/>
  <c r="J34"/>
  <c r="E34"/>
  <c r="E33" s="1"/>
  <c r="K33"/>
  <c r="L33" s="1"/>
  <c r="J33"/>
  <c r="J32" s="1"/>
  <c r="F32"/>
  <c r="E32"/>
  <c r="D32"/>
  <c r="K31"/>
  <c r="L31" s="1"/>
  <c r="J31"/>
  <c r="E31"/>
  <c r="D31"/>
  <c r="F31" s="1"/>
  <c r="L30"/>
  <c r="K30"/>
  <c r="J30"/>
  <c r="F30"/>
  <c r="E30"/>
  <c r="D30"/>
  <c r="K29"/>
  <c r="L29" s="1"/>
  <c r="J29"/>
  <c r="J28" s="1"/>
  <c r="E29"/>
  <c r="D29"/>
  <c r="F29" s="1"/>
  <c r="F28"/>
  <c r="E28"/>
  <c r="D28"/>
  <c r="E27"/>
  <c r="D27"/>
  <c r="F27" s="1"/>
  <c r="L26"/>
  <c r="K26"/>
  <c r="J26"/>
  <c r="F26"/>
  <c r="E26"/>
  <c r="D26"/>
  <c r="K25"/>
  <c r="L25" s="1"/>
  <c r="J25"/>
  <c r="J24" s="1"/>
  <c r="J23" s="1"/>
  <c r="E25"/>
  <c r="D25"/>
  <c r="F25" s="1"/>
  <c r="F24"/>
  <c r="E24"/>
  <c r="D24"/>
  <c r="E23"/>
  <c r="D23"/>
  <c r="F23" s="1"/>
  <c r="L22"/>
  <c r="K22"/>
  <c r="J22"/>
  <c r="E22"/>
  <c r="E21" s="1"/>
  <c r="K21"/>
  <c r="L21" s="1"/>
  <c r="J21"/>
  <c r="L20"/>
  <c r="K20"/>
  <c r="J20"/>
  <c r="F20"/>
  <c r="E20"/>
  <c r="D20"/>
  <c r="K19"/>
  <c r="L19" s="1"/>
  <c r="J19"/>
  <c r="E19"/>
  <c r="D19"/>
  <c r="F19" s="1"/>
  <c r="L18"/>
  <c r="K18"/>
  <c r="J18"/>
  <c r="F18"/>
  <c r="E18"/>
  <c r="D18"/>
  <c r="K17"/>
  <c r="L17" s="1"/>
  <c r="J17"/>
  <c r="E17"/>
  <c r="D17"/>
  <c r="F17" s="1"/>
  <c r="L16"/>
  <c r="K16"/>
  <c r="J16"/>
  <c r="F16"/>
  <c r="E16"/>
  <c r="D16"/>
  <c r="K15"/>
  <c r="L15" s="1"/>
  <c r="J15"/>
  <c r="J14" s="1"/>
  <c r="E15"/>
  <c r="D15"/>
  <c r="F15" s="1"/>
  <c r="F14"/>
  <c r="E14"/>
  <c r="D14"/>
  <c r="K13"/>
  <c r="L13" s="1"/>
  <c r="J13"/>
  <c r="E13"/>
  <c r="D13"/>
  <c r="F13" s="1"/>
  <c r="L12"/>
  <c r="K12"/>
  <c r="J12"/>
  <c r="F12"/>
  <c r="E12"/>
  <c r="D12"/>
  <c r="K11"/>
  <c r="L11" s="1"/>
  <c r="J11"/>
  <c r="E11"/>
  <c r="D11"/>
  <c r="F11" s="1"/>
  <c r="L10"/>
  <c r="K10"/>
  <c r="J10"/>
  <c r="F10"/>
  <c r="E10"/>
  <c r="D10"/>
  <c r="K9"/>
  <c r="L9" s="1"/>
  <c r="J9"/>
  <c r="J8" s="1"/>
  <c r="J7" s="1"/>
  <c r="E9"/>
  <c r="D9"/>
  <c r="F9" s="1"/>
  <c r="E8"/>
  <c r="E7" s="1"/>
  <c r="F37" l="1"/>
  <c r="E36"/>
  <c r="F36" s="1"/>
  <c r="L58"/>
  <c r="J27"/>
  <c r="J6" s="1"/>
  <c r="J48"/>
  <c r="J51"/>
  <c r="L51" s="1"/>
  <c r="K55"/>
  <c r="J58"/>
  <c r="J57" s="1"/>
  <c r="K14"/>
  <c r="L14" s="1"/>
  <c r="D8"/>
  <c r="K8"/>
  <c r="D22"/>
  <c r="K24"/>
  <c r="K28"/>
  <c r="K32"/>
  <c r="L32" s="1"/>
  <c r="D34"/>
  <c r="K36"/>
  <c r="L36" s="1"/>
  <c r="D40"/>
  <c r="K57"/>
  <c r="L57" s="1"/>
  <c r="L8" l="1"/>
  <c r="K7"/>
  <c r="L55"/>
  <c r="K54"/>
  <c r="L54" s="1"/>
  <c r="F34"/>
  <c r="D33"/>
  <c r="F33" s="1"/>
  <c r="F22"/>
  <c r="D21"/>
  <c r="F21" s="1"/>
  <c r="K23"/>
  <c r="L23" s="1"/>
  <c r="L24"/>
  <c r="F40"/>
  <c r="F39" s="1"/>
  <c r="D39"/>
  <c r="L28"/>
  <c r="K27"/>
  <c r="L27" s="1"/>
  <c r="F8"/>
  <c r="D7"/>
  <c r="E6"/>
  <c r="D6" l="1"/>
  <c r="F7"/>
  <c r="L7"/>
  <c r="K6"/>
  <c r="L6" s="1"/>
  <c r="F6"/>
</calcChain>
</file>

<file path=xl/sharedStrings.xml><?xml version="1.0" encoding="utf-8"?>
<sst xmlns="http://schemas.openxmlformats.org/spreadsheetml/2006/main" count="129" uniqueCount="90">
  <si>
    <t>세    입</t>
  </si>
  <si>
    <t>세    출</t>
  </si>
  <si>
    <t>관</t>
  </si>
  <si>
    <t>항</t>
  </si>
  <si>
    <t>목</t>
  </si>
  <si>
    <t>예 산 액</t>
  </si>
  <si>
    <t>증감(B)-(A)</t>
  </si>
  <si>
    <t>2013년 예산안
(A)</t>
    <phoneticPr fontId="8" type="noConversion"/>
  </si>
  <si>
    <t>2013년 1차 추경
(B)</t>
    <phoneticPr fontId="8" type="noConversion"/>
  </si>
  <si>
    <t>차이액
(B-A)</t>
    <phoneticPr fontId="8" type="noConversion"/>
  </si>
  <si>
    <t>총 계</t>
    <phoneticPr fontId="9" type="noConversion"/>
  </si>
  <si>
    <t>보조금수입</t>
  </si>
  <si>
    <t>사무비</t>
  </si>
  <si>
    <t>인건비</t>
  </si>
  <si>
    <t>기관운영보조금</t>
  </si>
  <si>
    <t>급여</t>
  </si>
  <si>
    <t>종사자복지수당수입</t>
  </si>
  <si>
    <t>제수당</t>
  </si>
  <si>
    <t>영도할매방아깨비사업단보조금</t>
  </si>
  <si>
    <t>퇴직금 및 퇴직적립</t>
  </si>
  <si>
    <t>영도할매조립사업단보조금</t>
  </si>
  <si>
    <t>사회보험</t>
  </si>
  <si>
    <t>영도할매주차장관리사업단보조금</t>
  </si>
  <si>
    <t>기타후생경비</t>
  </si>
  <si>
    <t>영도할매어린이집식단관리사업단보조금</t>
  </si>
  <si>
    <t>업무추진비</t>
  </si>
  <si>
    <t>영도할매재활용사업단보조금</t>
  </si>
  <si>
    <t>기관운영비</t>
  </si>
  <si>
    <t>영도할매실버안심택배사업단보조금</t>
  </si>
  <si>
    <t>회의비</t>
  </si>
  <si>
    <t>영도할매실버뱅크사업단보조금</t>
  </si>
  <si>
    <t>운영비</t>
  </si>
  <si>
    <t>영도할매급식도우미사업단보조금</t>
  </si>
  <si>
    <t>여비</t>
  </si>
  <si>
    <t>영도할매보육교사도우미사업단보조금</t>
  </si>
  <si>
    <t>수용비및수수료</t>
  </si>
  <si>
    <t>전담인력보조금</t>
  </si>
  <si>
    <t>공공요금</t>
  </si>
  <si>
    <t>사업단수입</t>
  </si>
  <si>
    <t>제세공과금</t>
  </si>
  <si>
    <t>차량비</t>
  </si>
  <si>
    <t>영도할매방아깨비사업단수입</t>
  </si>
  <si>
    <t>재산조성비</t>
  </si>
  <si>
    <t>영도할매조립사업단수입</t>
  </si>
  <si>
    <t>시설비</t>
  </si>
  <si>
    <t>영도할매주차장관리사업단수입</t>
  </si>
  <si>
    <t>자산취득비</t>
  </si>
  <si>
    <t>영도할매어린이집식단관리사업단수입</t>
  </si>
  <si>
    <t>시설장비유지비</t>
  </si>
  <si>
    <t>영도할매재활용사업단수입</t>
  </si>
  <si>
    <t>사업비</t>
  </si>
  <si>
    <t>영도할매실버안심택배사업단수입</t>
  </si>
  <si>
    <t>사업단지원비</t>
  </si>
  <si>
    <t>영도할매실버뱅크사업단수입</t>
  </si>
  <si>
    <t>시장형사업단지원비</t>
    <phoneticPr fontId="9" type="noConversion"/>
  </si>
  <si>
    <t>영도할매급식도우미사업단수입</t>
  </si>
  <si>
    <t>기타사업단지원비</t>
  </si>
  <si>
    <t>영도할매보육교사도우미사업단수입</t>
  </si>
  <si>
    <t>사회공헌형사업단지원비</t>
  </si>
  <si>
    <t>기타사업단수입</t>
  </si>
  <si>
    <t>일반사업비</t>
  </si>
  <si>
    <t>전입금</t>
  </si>
  <si>
    <t>기타복지사업비</t>
  </si>
  <si>
    <t>홍보사업비</t>
  </si>
  <si>
    <t>법인전입금</t>
  </si>
  <si>
    <t>지역사회사업비</t>
  </si>
  <si>
    <t>이월금</t>
  </si>
  <si>
    <t>사업단사업비</t>
  </si>
  <si>
    <t>영도할매방아깨비사업단</t>
    <phoneticPr fontId="9" type="noConversion"/>
  </si>
  <si>
    <t>전년도이월금</t>
  </si>
  <si>
    <t>영도할매조립사업단</t>
  </si>
  <si>
    <t>잡수입</t>
  </si>
  <si>
    <t>영도할매주차장관리사업단</t>
  </si>
  <si>
    <t>영도할매어린이집식단관리사업단</t>
  </si>
  <si>
    <t>기타예금이자수입</t>
  </si>
  <si>
    <t>영도할매재활용사업단</t>
  </si>
  <si>
    <t>기타잡수입</t>
  </si>
  <si>
    <t>영도할매실버안심택배사업단</t>
  </si>
  <si>
    <t>영도할매실버뱅크사업단</t>
  </si>
  <si>
    <t>영도할매급식도우미사업단</t>
  </si>
  <si>
    <t>영도할매보육교사도우미사업단</t>
    <phoneticPr fontId="9" type="noConversion"/>
  </si>
  <si>
    <t>기타사업단</t>
    <phoneticPr fontId="9" type="noConversion"/>
  </si>
  <si>
    <t>전담인력사업비</t>
  </si>
  <si>
    <t>반환금</t>
  </si>
  <si>
    <t xml:space="preserve"> </t>
    <phoneticPr fontId="9" type="noConversion"/>
  </si>
  <si>
    <t>보조금잔액반환금</t>
  </si>
  <si>
    <t>잡지출</t>
  </si>
  <si>
    <t/>
  </si>
  <si>
    <t>예비비</t>
  </si>
  <si>
    <t xml:space="preserve">    부산영도시니어클럽 2013년 1차 추경 세입·세출 예산(안) 총괄표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</si>
</sst>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굴림"/>
      <family val="3"/>
      <charset val="129"/>
    </font>
    <font>
      <sz val="8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굴림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name val="굴림"/>
      <family val="3"/>
      <charset val="129"/>
    </font>
    <font>
      <b/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41" fontId="7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41" fontId="3" fillId="2" borderId="0" xfId="2" applyFont="1" applyFill="1" applyAlignment="1">
      <alignment horizontal="center" vertical="center"/>
    </xf>
    <xf numFmtId="41" fontId="5" fillId="2" borderId="0" xfId="2" applyFont="1" applyFill="1">
      <alignment vertical="center"/>
    </xf>
    <xf numFmtId="41" fontId="6" fillId="2" borderId="1" xfId="2" applyFont="1" applyFill="1" applyBorder="1" applyAlignment="1">
      <alignment horizontal="center" vertical="center" wrapText="1"/>
    </xf>
    <xf numFmtId="41" fontId="6" fillId="2" borderId="2" xfId="2" applyFont="1" applyFill="1" applyBorder="1" applyAlignment="1">
      <alignment horizontal="center" vertical="center" wrapText="1"/>
    </xf>
    <xf numFmtId="41" fontId="6" fillId="2" borderId="2" xfId="2" applyFont="1" applyFill="1" applyBorder="1" applyAlignment="1">
      <alignment horizontal="center" vertical="center" shrinkToFit="1"/>
    </xf>
    <xf numFmtId="41" fontId="6" fillId="2" borderId="3" xfId="2" applyFont="1" applyFill="1" applyBorder="1" applyAlignment="1">
      <alignment horizontal="center" vertical="center" wrapText="1"/>
    </xf>
    <xf numFmtId="41" fontId="6" fillId="2" borderId="4" xfId="2" applyFont="1" applyFill="1" applyBorder="1" applyAlignment="1">
      <alignment horizontal="center" vertical="center" wrapText="1"/>
    </xf>
    <xf numFmtId="41" fontId="6" fillId="2" borderId="2" xfId="2" applyFont="1" applyFill="1" applyBorder="1" applyAlignment="1">
      <alignment horizontal="center" vertical="center" wrapText="1"/>
    </xf>
    <xf numFmtId="41" fontId="6" fillId="2" borderId="5" xfId="2" applyFont="1" applyFill="1" applyBorder="1" applyAlignment="1">
      <alignment horizontal="center" vertical="center" wrapText="1"/>
    </xf>
    <xf numFmtId="41" fontId="6" fillId="2" borderId="6" xfId="2" applyFont="1" applyFill="1" applyBorder="1" applyAlignment="1">
      <alignment horizontal="center" vertical="center" wrapText="1"/>
    </xf>
    <xf numFmtId="41" fontId="6" fillId="2" borderId="1" xfId="2" applyFont="1" applyFill="1" applyBorder="1" applyAlignment="1">
      <alignment horizontal="center" vertical="center" wrapText="1"/>
    </xf>
    <xf numFmtId="41" fontId="6" fillId="2" borderId="7" xfId="2" applyFont="1" applyFill="1" applyBorder="1" applyAlignment="1">
      <alignment horizontal="center" vertical="center" wrapText="1"/>
    </xf>
    <xf numFmtId="41" fontId="6" fillId="2" borderId="7" xfId="2" applyFont="1" applyFill="1" applyBorder="1" applyAlignment="1">
      <alignment horizontal="center" vertical="center" shrinkToFit="1"/>
    </xf>
    <xf numFmtId="41" fontId="6" fillId="0" borderId="1" xfId="1" applyFont="1" applyBorder="1" applyAlignment="1">
      <alignment horizontal="center" vertical="center" wrapText="1"/>
    </xf>
    <xf numFmtId="41" fontId="6" fillId="2" borderId="7" xfId="2" applyFont="1" applyFill="1" applyBorder="1" applyAlignment="1">
      <alignment horizontal="center" vertical="center" wrapText="1"/>
    </xf>
    <xf numFmtId="41" fontId="6" fillId="2" borderId="1" xfId="2" applyFont="1" applyFill="1" applyBorder="1" applyAlignment="1">
      <alignment horizontal="left" vertical="center" wrapText="1"/>
    </xf>
    <xf numFmtId="41" fontId="5" fillId="2" borderId="0" xfId="2" applyFont="1" applyFill="1" applyAlignment="1">
      <alignment vertical="center" wrapText="1"/>
    </xf>
    <xf numFmtId="41" fontId="6" fillId="2" borderId="1" xfId="2" applyFont="1" applyFill="1" applyBorder="1" applyAlignment="1">
      <alignment horizontal="left" vertical="center" wrapText="1"/>
    </xf>
    <xf numFmtId="41" fontId="10" fillId="2" borderId="1" xfId="2" applyFont="1" applyFill="1" applyBorder="1" applyAlignment="1">
      <alignment horizontal="left" vertical="center" wrapText="1"/>
    </xf>
    <xf numFmtId="41" fontId="10" fillId="2" borderId="1" xfId="2" applyFont="1" applyFill="1" applyBorder="1" applyAlignment="1">
      <alignment horizontal="left" vertical="center" shrinkToFit="1"/>
    </xf>
    <xf numFmtId="41" fontId="10" fillId="2" borderId="1" xfId="2" applyFont="1" applyFill="1" applyBorder="1" applyAlignment="1">
      <alignment horizontal="right" vertical="center" wrapText="1"/>
    </xf>
    <xf numFmtId="41" fontId="6" fillId="2" borderId="1" xfId="2" applyFont="1" applyFill="1" applyBorder="1" applyAlignment="1">
      <alignment horizontal="right" vertical="center" wrapText="1"/>
    </xf>
    <xf numFmtId="41" fontId="6" fillId="2" borderId="5" xfId="2" applyFont="1" applyFill="1" applyBorder="1" applyAlignment="1">
      <alignment horizontal="left" vertical="center" wrapText="1"/>
    </xf>
    <xf numFmtId="41" fontId="6" fillId="2" borderId="6" xfId="2" applyFont="1" applyFill="1" applyBorder="1" applyAlignment="1">
      <alignment horizontal="left" vertical="center" wrapText="1"/>
    </xf>
    <xf numFmtId="41" fontId="6" fillId="2" borderId="1" xfId="2" applyFont="1" applyFill="1" applyBorder="1" applyAlignment="1">
      <alignment vertical="center" wrapText="1"/>
    </xf>
    <xf numFmtId="41" fontId="11" fillId="2" borderId="1" xfId="2" applyFont="1" applyFill="1" applyBorder="1">
      <alignment vertical="center"/>
    </xf>
    <xf numFmtId="41" fontId="5" fillId="2" borderId="0" xfId="2" applyFont="1" applyFill="1" applyAlignment="1">
      <alignment vertical="center" shrinkToFit="1"/>
    </xf>
  </cellXfs>
  <cellStyles count="8">
    <cellStyle name="쉼표 [0]" xfId="1" builtinId="6"/>
    <cellStyle name="쉼표 [0] 2" xfId="3"/>
    <cellStyle name="쉼표 [0] 3" xfId="2"/>
    <cellStyle name="표준" xfId="0" builtinId="0"/>
    <cellStyle name="표준 2" xfId="4"/>
    <cellStyle name="표준 2 2" xfId="5"/>
    <cellStyle name="표준 3" xfId="6"/>
    <cellStyle name="표준 4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4\datasv\2013%20&#52509;&#44292;\2013-(B)&#52509;&#47924;&#54924;&#44228;-(a)&#44277;&#53685;\02-&#50696;&#44208;&#49328;&#49436;\2013\&#48512;&#49328;&#50689;&#46020;&#49884;&#45768;&#50612;&#53364;&#47101;%202013&#45380;%201&#52264;%20&#52628;&#44221;&#50696;&#49328;&#49436;(&#52572;&#51333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예산총칙"/>
      <sheetName val="예산변경사유서"/>
      <sheetName val="총괄표"/>
      <sheetName val="세입"/>
      <sheetName val="세출"/>
      <sheetName val="임직원보수일람표"/>
    </sheetNames>
    <sheetDataSet>
      <sheetData sheetId="0"/>
      <sheetData sheetId="1"/>
      <sheetData sheetId="2"/>
      <sheetData sheetId="3">
        <row r="8">
          <cell r="D8">
            <v>205000000</v>
          </cell>
          <cell r="E8">
            <v>205000000</v>
          </cell>
        </row>
        <row r="9">
          <cell r="D9">
            <v>7200000</v>
          </cell>
          <cell r="E9">
            <v>7200000</v>
          </cell>
        </row>
        <row r="10">
          <cell r="D10">
            <v>16000000</v>
          </cell>
          <cell r="E10">
            <v>12000000</v>
          </cell>
        </row>
        <row r="11">
          <cell r="D11">
            <v>45000000</v>
          </cell>
          <cell r="E11">
            <v>45000000</v>
          </cell>
        </row>
        <row r="12">
          <cell r="D12">
            <v>44000000</v>
          </cell>
          <cell r="E12">
            <v>40000000</v>
          </cell>
        </row>
        <row r="13">
          <cell r="D13">
            <v>32000000</v>
          </cell>
          <cell r="E13">
            <v>27000000</v>
          </cell>
        </row>
        <row r="14">
          <cell r="D14">
            <v>40000000</v>
          </cell>
          <cell r="E14">
            <v>30000000</v>
          </cell>
        </row>
        <row r="15">
          <cell r="D15">
            <v>40000000</v>
          </cell>
          <cell r="E15">
            <v>58000000</v>
          </cell>
        </row>
        <row r="16">
          <cell r="D16">
            <v>2250000</v>
          </cell>
          <cell r="E16">
            <v>3000000</v>
          </cell>
        </row>
        <row r="17">
          <cell r="D17">
            <v>77200000</v>
          </cell>
          <cell r="E17">
            <v>76800000</v>
          </cell>
        </row>
        <row r="18">
          <cell r="D18">
            <v>46320000</v>
          </cell>
          <cell r="E18">
            <v>46560000</v>
          </cell>
        </row>
        <row r="19">
          <cell r="D19">
            <v>22000000</v>
          </cell>
          <cell r="E19">
            <v>22000000</v>
          </cell>
        </row>
        <row r="22">
          <cell r="D22">
            <v>86400000</v>
          </cell>
          <cell r="E22">
            <v>74400000</v>
          </cell>
        </row>
        <row r="23">
          <cell r="D23">
            <v>46800000</v>
          </cell>
          <cell r="E23">
            <v>48000000</v>
          </cell>
        </row>
        <row r="24">
          <cell r="D24">
            <v>134400000</v>
          </cell>
          <cell r="E24">
            <v>172000000</v>
          </cell>
        </row>
        <row r="25">
          <cell r="D25">
            <v>37200000</v>
          </cell>
          <cell r="E25">
            <v>44400000</v>
          </cell>
        </row>
        <row r="26">
          <cell r="D26">
            <v>24000000</v>
          </cell>
          <cell r="E26">
            <v>24000000</v>
          </cell>
        </row>
        <row r="27">
          <cell r="D27">
            <v>17280000</v>
          </cell>
          <cell r="E27">
            <v>39200000</v>
          </cell>
        </row>
        <row r="28">
          <cell r="D28">
            <v>24000000</v>
          </cell>
          <cell r="E28">
            <v>10000000</v>
          </cell>
        </row>
        <row r="29">
          <cell r="D29">
            <v>2000000</v>
          </cell>
          <cell r="E29">
            <v>2000000</v>
          </cell>
        </row>
        <row r="30">
          <cell r="D30">
            <v>1500000</v>
          </cell>
          <cell r="E30">
            <v>1500000</v>
          </cell>
        </row>
        <row r="31">
          <cell r="D31">
            <v>3000000</v>
          </cell>
          <cell r="E31">
            <v>2500000</v>
          </cell>
        </row>
        <row r="34">
          <cell r="D34">
            <v>30000000</v>
          </cell>
          <cell r="E34">
            <v>30000000</v>
          </cell>
        </row>
        <row r="37">
          <cell r="D37">
            <v>44250000</v>
          </cell>
          <cell r="E37">
            <v>29336422</v>
          </cell>
        </row>
        <row r="40">
          <cell r="D40">
            <v>200000</v>
          </cell>
          <cell r="E40">
            <v>300000</v>
          </cell>
        </row>
        <row r="41">
          <cell r="D41">
            <v>200000</v>
          </cell>
          <cell r="E41">
            <v>1803578</v>
          </cell>
        </row>
      </sheetData>
      <sheetData sheetId="4">
        <row r="8">
          <cell r="D8">
            <v>147648000</v>
          </cell>
          <cell r="E8">
            <v>146587000</v>
          </cell>
        </row>
        <row r="9">
          <cell r="D9">
            <v>23228000</v>
          </cell>
          <cell r="E9">
            <v>24257500</v>
          </cell>
        </row>
        <row r="10">
          <cell r="D10">
            <v>14240000</v>
          </cell>
          <cell r="E10">
            <v>14237375</v>
          </cell>
        </row>
        <row r="11">
          <cell r="D11">
            <v>15636000</v>
          </cell>
          <cell r="E11">
            <v>15749202</v>
          </cell>
        </row>
        <row r="12">
          <cell r="D12">
            <v>3700000</v>
          </cell>
          <cell r="E12">
            <v>2300000</v>
          </cell>
        </row>
        <row r="14">
          <cell r="D14">
            <v>1200000</v>
          </cell>
          <cell r="E14">
            <v>1000000</v>
          </cell>
        </row>
        <row r="15">
          <cell r="D15">
            <v>1200000</v>
          </cell>
          <cell r="E15">
            <v>600000</v>
          </cell>
        </row>
        <row r="17">
          <cell r="D17">
            <v>2500000</v>
          </cell>
          <cell r="E17">
            <v>1000000</v>
          </cell>
        </row>
        <row r="18">
          <cell r="D18">
            <v>12400000</v>
          </cell>
          <cell r="E18">
            <v>12000000</v>
          </cell>
        </row>
        <row r="19">
          <cell r="D19">
            <v>2880000</v>
          </cell>
          <cell r="E19">
            <v>800000</v>
          </cell>
        </row>
        <row r="20">
          <cell r="D20">
            <v>5000000</v>
          </cell>
          <cell r="E20">
            <v>4000000</v>
          </cell>
        </row>
        <row r="21">
          <cell r="D21">
            <v>1200000</v>
          </cell>
          <cell r="E21">
            <v>500000</v>
          </cell>
        </row>
        <row r="24">
          <cell r="D24">
            <v>3000000</v>
          </cell>
          <cell r="E24">
            <v>1000000</v>
          </cell>
        </row>
        <row r="25">
          <cell r="D25">
            <v>2500000</v>
          </cell>
          <cell r="E25">
            <v>300000</v>
          </cell>
        </row>
        <row r="28">
          <cell r="D28">
            <v>3000000</v>
          </cell>
          <cell r="E28">
            <v>2900000</v>
          </cell>
        </row>
        <row r="29">
          <cell r="D29">
            <v>1000000</v>
          </cell>
          <cell r="E29">
            <v>0</v>
          </cell>
        </row>
        <row r="30">
          <cell r="D30">
            <v>500000</v>
          </cell>
          <cell r="E30">
            <v>100000</v>
          </cell>
        </row>
        <row r="32">
          <cell r="D32">
            <v>2300000</v>
          </cell>
          <cell r="E32">
            <v>1000000</v>
          </cell>
        </row>
        <row r="33">
          <cell r="D33">
            <v>1000000</v>
          </cell>
          <cell r="E33">
            <v>500000</v>
          </cell>
        </row>
        <row r="34">
          <cell r="D34">
            <v>1000000</v>
          </cell>
          <cell r="E34">
            <v>1000000</v>
          </cell>
        </row>
        <row r="36">
          <cell r="D36">
            <v>95000000</v>
          </cell>
          <cell r="E36">
            <v>80000000</v>
          </cell>
        </row>
        <row r="37">
          <cell r="D37">
            <v>92000000</v>
          </cell>
          <cell r="E37">
            <v>92000000</v>
          </cell>
        </row>
        <row r="38">
          <cell r="D38">
            <v>163400000</v>
          </cell>
          <cell r="E38">
            <v>200000000</v>
          </cell>
        </row>
        <row r="39">
          <cell r="D39">
            <v>68100000</v>
          </cell>
          <cell r="E39">
            <v>68000000</v>
          </cell>
        </row>
        <row r="40">
          <cell r="D40">
            <v>58000000</v>
          </cell>
          <cell r="E40">
            <v>48000000</v>
          </cell>
        </row>
        <row r="41">
          <cell r="D41">
            <v>55000000</v>
          </cell>
          <cell r="E41">
            <v>98000000</v>
          </cell>
        </row>
        <row r="42">
          <cell r="D42">
            <v>26300000</v>
          </cell>
          <cell r="E42">
            <v>13000000</v>
          </cell>
        </row>
        <row r="43">
          <cell r="D43">
            <v>79200000</v>
          </cell>
          <cell r="E43">
            <v>79495600</v>
          </cell>
        </row>
        <row r="44">
          <cell r="D44">
            <v>47820000</v>
          </cell>
          <cell r="E44">
            <v>48060000</v>
          </cell>
        </row>
        <row r="45">
          <cell r="D45">
            <v>3000000</v>
          </cell>
          <cell r="E45">
            <v>2500000</v>
          </cell>
        </row>
        <row r="46">
          <cell r="D46">
            <v>22000000</v>
          </cell>
          <cell r="E46">
            <v>22000000</v>
          </cell>
        </row>
        <row r="49">
          <cell r="D49">
            <v>1000000</v>
          </cell>
        </row>
        <row r="52">
          <cell r="D52">
            <v>500000</v>
          </cell>
        </row>
        <row r="55">
          <cell r="D55">
            <v>71080000</v>
          </cell>
          <cell r="E55">
            <v>70174527</v>
          </cell>
        </row>
        <row r="58">
          <cell r="D58">
            <v>668000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5"/>
  <sheetViews>
    <sheetView tabSelected="1" workbookViewId="0">
      <selection sqref="A1:L1"/>
    </sheetView>
  </sheetViews>
  <sheetFormatPr defaultRowHeight="12"/>
  <cols>
    <col min="1" max="2" width="5.625" style="2" customWidth="1"/>
    <col min="3" max="3" width="16" style="27" customWidth="1"/>
    <col min="4" max="5" width="14.375" style="2" customWidth="1"/>
    <col min="6" max="6" width="10.625" style="2" customWidth="1"/>
    <col min="7" max="7" width="6.125" style="2" customWidth="1"/>
    <col min="8" max="8" width="5.625" style="2" customWidth="1"/>
    <col min="9" max="9" width="13.875" style="27" customWidth="1"/>
    <col min="10" max="11" width="14.375" style="2" customWidth="1"/>
    <col min="12" max="12" width="10.625" style="2" customWidth="1"/>
    <col min="13" max="13" width="11" style="2" customWidth="1"/>
    <col min="14" max="14" width="11.5" style="2" bestFit="1" customWidth="1"/>
    <col min="15" max="256" width="9" style="2"/>
    <col min="257" max="258" width="5.625" style="2" customWidth="1"/>
    <col min="259" max="259" width="16" style="2" customWidth="1"/>
    <col min="260" max="261" width="12.625" style="2" customWidth="1"/>
    <col min="262" max="262" width="10.625" style="2" customWidth="1"/>
    <col min="263" max="264" width="5.625" style="2" customWidth="1"/>
    <col min="265" max="265" width="13.875" style="2" customWidth="1"/>
    <col min="266" max="267" width="12.625" style="2" customWidth="1"/>
    <col min="268" max="268" width="10.625" style="2" customWidth="1"/>
    <col min="269" max="269" width="11" style="2" customWidth="1"/>
    <col min="270" max="270" width="11.5" style="2" bestFit="1" customWidth="1"/>
    <col min="271" max="512" width="9" style="2"/>
    <col min="513" max="514" width="5.625" style="2" customWidth="1"/>
    <col min="515" max="515" width="16" style="2" customWidth="1"/>
    <col min="516" max="517" width="12.625" style="2" customWidth="1"/>
    <col min="518" max="518" width="10.625" style="2" customWidth="1"/>
    <col min="519" max="520" width="5.625" style="2" customWidth="1"/>
    <col min="521" max="521" width="13.875" style="2" customWidth="1"/>
    <col min="522" max="523" width="12.625" style="2" customWidth="1"/>
    <col min="524" max="524" width="10.625" style="2" customWidth="1"/>
    <col min="525" max="525" width="11" style="2" customWidth="1"/>
    <col min="526" max="526" width="11.5" style="2" bestFit="1" customWidth="1"/>
    <col min="527" max="768" width="9" style="2"/>
    <col min="769" max="770" width="5.625" style="2" customWidth="1"/>
    <col min="771" max="771" width="16" style="2" customWidth="1"/>
    <col min="772" max="773" width="12.625" style="2" customWidth="1"/>
    <col min="774" max="774" width="10.625" style="2" customWidth="1"/>
    <col min="775" max="776" width="5.625" style="2" customWidth="1"/>
    <col min="777" max="777" width="13.875" style="2" customWidth="1"/>
    <col min="778" max="779" width="12.625" style="2" customWidth="1"/>
    <col min="780" max="780" width="10.625" style="2" customWidth="1"/>
    <col min="781" max="781" width="11" style="2" customWidth="1"/>
    <col min="782" max="782" width="11.5" style="2" bestFit="1" customWidth="1"/>
    <col min="783" max="1024" width="9" style="2"/>
    <col min="1025" max="1026" width="5.625" style="2" customWidth="1"/>
    <col min="1027" max="1027" width="16" style="2" customWidth="1"/>
    <col min="1028" max="1029" width="12.625" style="2" customWidth="1"/>
    <col min="1030" max="1030" width="10.625" style="2" customWidth="1"/>
    <col min="1031" max="1032" width="5.625" style="2" customWidth="1"/>
    <col min="1033" max="1033" width="13.875" style="2" customWidth="1"/>
    <col min="1034" max="1035" width="12.625" style="2" customWidth="1"/>
    <col min="1036" max="1036" width="10.625" style="2" customWidth="1"/>
    <col min="1037" max="1037" width="11" style="2" customWidth="1"/>
    <col min="1038" max="1038" width="11.5" style="2" bestFit="1" customWidth="1"/>
    <col min="1039" max="1280" width="9" style="2"/>
    <col min="1281" max="1282" width="5.625" style="2" customWidth="1"/>
    <col min="1283" max="1283" width="16" style="2" customWidth="1"/>
    <col min="1284" max="1285" width="12.625" style="2" customWidth="1"/>
    <col min="1286" max="1286" width="10.625" style="2" customWidth="1"/>
    <col min="1287" max="1288" width="5.625" style="2" customWidth="1"/>
    <col min="1289" max="1289" width="13.875" style="2" customWidth="1"/>
    <col min="1290" max="1291" width="12.625" style="2" customWidth="1"/>
    <col min="1292" max="1292" width="10.625" style="2" customWidth="1"/>
    <col min="1293" max="1293" width="11" style="2" customWidth="1"/>
    <col min="1294" max="1294" width="11.5" style="2" bestFit="1" customWidth="1"/>
    <col min="1295" max="1536" width="9" style="2"/>
    <col min="1537" max="1538" width="5.625" style="2" customWidth="1"/>
    <col min="1539" max="1539" width="16" style="2" customWidth="1"/>
    <col min="1540" max="1541" width="12.625" style="2" customWidth="1"/>
    <col min="1542" max="1542" width="10.625" style="2" customWidth="1"/>
    <col min="1543" max="1544" width="5.625" style="2" customWidth="1"/>
    <col min="1545" max="1545" width="13.875" style="2" customWidth="1"/>
    <col min="1546" max="1547" width="12.625" style="2" customWidth="1"/>
    <col min="1548" max="1548" width="10.625" style="2" customWidth="1"/>
    <col min="1549" max="1549" width="11" style="2" customWidth="1"/>
    <col min="1550" max="1550" width="11.5" style="2" bestFit="1" customWidth="1"/>
    <col min="1551" max="1792" width="9" style="2"/>
    <col min="1793" max="1794" width="5.625" style="2" customWidth="1"/>
    <col min="1795" max="1795" width="16" style="2" customWidth="1"/>
    <col min="1796" max="1797" width="12.625" style="2" customWidth="1"/>
    <col min="1798" max="1798" width="10.625" style="2" customWidth="1"/>
    <col min="1799" max="1800" width="5.625" style="2" customWidth="1"/>
    <col min="1801" max="1801" width="13.875" style="2" customWidth="1"/>
    <col min="1802" max="1803" width="12.625" style="2" customWidth="1"/>
    <col min="1804" max="1804" width="10.625" style="2" customWidth="1"/>
    <col min="1805" max="1805" width="11" style="2" customWidth="1"/>
    <col min="1806" max="1806" width="11.5" style="2" bestFit="1" customWidth="1"/>
    <col min="1807" max="2048" width="9" style="2"/>
    <col min="2049" max="2050" width="5.625" style="2" customWidth="1"/>
    <col min="2051" max="2051" width="16" style="2" customWidth="1"/>
    <col min="2052" max="2053" width="12.625" style="2" customWidth="1"/>
    <col min="2054" max="2054" width="10.625" style="2" customWidth="1"/>
    <col min="2055" max="2056" width="5.625" style="2" customWidth="1"/>
    <col min="2057" max="2057" width="13.875" style="2" customWidth="1"/>
    <col min="2058" max="2059" width="12.625" style="2" customWidth="1"/>
    <col min="2060" max="2060" width="10.625" style="2" customWidth="1"/>
    <col min="2061" max="2061" width="11" style="2" customWidth="1"/>
    <col min="2062" max="2062" width="11.5" style="2" bestFit="1" customWidth="1"/>
    <col min="2063" max="2304" width="9" style="2"/>
    <col min="2305" max="2306" width="5.625" style="2" customWidth="1"/>
    <col min="2307" max="2307" width="16" style="2" customWidth="1"/>
    <col min="2308" max="2309" width="12.625" style="2" customWidth="1"/>
    <col min="2310" max="2310" width="10.625" style="2" customWidth="1"/>
    <col min="2311" max="2312" width="5.625" style="2" customWidth="1"/>
    <col min="2313" max="2313" width="13.875" style="2" customWidth="1"/>
    <col min="2314" max="2315" width="12.625" style="2" customWidth="1"/>
    <col min="2316" max="2316" width="10.625" style="2" customWidth="1"/>
    <col min="2317" max="2317" width="11" style="2" customWidth="1"/>
    <col min="2318" max="2318" width="11.5" style="2" bestFit="1" customWidth="1"/>
    <col min="2319" max="2560" width="9" style="2"/>
    <col min="2561" max="2562" width="5.625" style="2" customWidth="1"/>
    <col min="2563" max="2563" width="16" style="2" customWidth="1"/>
    <col min="2564" max="2565" width="12.625" style="2" customWidth="1"/>
    <col min="2566" max="2566" width="10.625" style="2" customWidth="1"/>
    <col min="2567" max="2568" width="5.625" style="2" customWidth="1"/>
    <col min="2569" max="2569" width="13.875" style="2" customWidth="1"/>
    <col min="2570" max="2571" width="12.625" style="2" customWidth="1"/>
    <col min="2572" max="2572" width="10.625" style="2" customWidth="1"/>
    <col min="2573" max="2573" width="11" style="2" customWidth="1"/>
    <col min="2574" max="2574" width="11.5" style="2" bestFit="1" customWidth="1"/>
    <col min="2575" max="2816" width="9" style="2"/>
    <col min="2817" max="2818" width="5.625" style="2" customWidth="1"/>
    <col min="2819" max="2819" width="16" style="2" customWidth="1"/>
    <col min="2820" max="2821" width="12.625" style="2" customWidth="1"/>
    <col min="2822" max="2822" width="10.625" style="2" customWidth="1"/>
    <col min="2823" max="2824" width="5.625" style="2" customWidth="1"/>
    <col min="2825" max="2825" width="13.875" style="2" customWidth="1"/>
    <col min="2826" max="2827" width="12.625" style="2" customWidth="1"/>
    <col min="2828" max="2828" width="10.625" style="2" customWidth="1"/>
    <col min="2829" max="2829" width="11" style="2" customWidth="1"/>
    <col min="2830" max="2830" width="11.5" style="2" bestFit="1" customWidth="1"/>
    <col min="2831" max="3072" width="9" style="2"/>
    <col min="3073" max="3074" width="5.625" style="2" customWidth="1"/>
    <col min="3075" max="3075" width="16" style="2" customWidth="1"/>
    <col min="3076" max="3077" width="12.625" style="2" customWidth="1"/>
    <col min="3078" max="3078" width="10.625" style="2" customWidth="1"/>
    <col min="3079" max="3080" width="5.625" style="2" customWidth="1"/>
    <col min="3081" max="3081" width="13.875" style="2" customWidth="1"/>
    <col min="3082" max="3083" width="12.625" style="2" customWidth="1"/>
    <col min="3084" max="3084" width="10.625" style="2" customWidth="1"/>
    <col min="3085" max="3085" width="11" style="2" customWidth="1"/>
    <col min="3086" max="3086" width="11.5" style="2" bestFit="1" customWidth="1"/>
    <col min="3087" max="3328" width="9" style="2"/>
    <col min="3329" max="3330" width="5.625" style="2" customWidth="1"/>
    <col min="3331" max="3331" width="16" style="2" customWidth="1"/>
    <col min="3332" max="3333" width="12.625" style="2" customWidth="1"/>
    <col min="3334" max="3334" width="10.625" style="2" customWidth="1"/>
    <col min="3335" max="3336" width="5.625" style="2" customWidth="1"/>
    <col min="3337" max="3337" width="13.875" style="2" customWidth="1"/>
    <col min="3338" max="3339" width="12.625" style="2" customWidth="1"/>
    <col min="3340" max="3340" width="10.625" style="2" customWidth="1"/>
    <col min="3341" max="3341" width="11" style="2" customWidth="1"/>
    <col min="3342" max="3342" width="11.5" style="2" bestFit="1" customWidth="1"/>
    <col min="3343" max="3584" width="9" style="2"/>
    <col min="3585" max="3586" width="5.625" style="2" customWidth="1"/>
    <col min="3587" max="3587" width="16" style="2" customWidth="1"/>
    <col min="3588" max="3589" width="12.625" style="2" customWidth="1"/>
    <col min="3590" max="3590" width="10.625" style="2" customWidth="1"/>
    <col min="3591" max="3592" width="5.625" style="2" customWidth="1"/>
    <col min="3593" max="3593" width="13.875" style="2" customWidth="1"/>
    <col min="3594" max="3595" width="12.625" style="2" customWidth="1"/>
    <col min="3596" max="3596" width="10.625" style="2" customWidth="1"/>
    <col min="3597" max="3597" width="11" style="2" customWidth="1"/>
    <col min="3598" max="3598" width="11.5" style="2" bestFit="1" customWidth="1"/>
    <col min="3599" max="3840" width="9" style="2"/>
    <col min="3841" max="3842" width="5.625" style="2" customWidth="1"/>
    <col min="3843" max="3843" width="16" style="2" customWidth="1"/>
    <col min="3844" max="3845" width="12.625" style="2" customWidth="1"/>
    <col min="3846" max="3846" width="10.625" style="2" customWidth="1"/>
    <col min="3847" max="3848" width="5.625" style="2" customWidth="1"/>
    <col min="3849" max="3849" width="13.875" style="2" customWidth="1"/>
    <col min="3850" max="3851" width="12.625" style="2" customWidth="1"/>
    <col min="3852" max="3852" width="10.625" style="2" customWidth="1"/>
    <col min="3853" max="3853" width="11" style="2" customWidth="1"/>
    <col min="3854" max="3854" width="11.5" style="2" bestFit="1" customWidth="1"/>
    <col min="3855" max="4096" width="9" style="2"/>
    <col min="4097" max="4098" width="5.625" style="2" customWidth="1"/>
    <col min="4099" max="4099" width="16" style="2" customWidth="1"/>
    <col min="4100" max="4101" width="12.625" style="2" customWidth="1"/>
    <col min="4102" max="4102" width="10.625" style="2" customWidth="1"/>
    <col min="4103" max="4104" width="5.625" style="2" customWidth="1"/>
    <col min="4105" max="4105" width="13.875" style="2" customWidth="1"/>
    <col min="4106" max="4107" width="12.625" style="2" customWidth="1"/>
    <col min="4108" max="4108" width="10.625" style="2" customWidth="1"/>
    <col min="4109" max="4109" width="11" style="2" customWidth="1"/>
    <col min="4110" max="4110" width="11.5" style="2" bestFit="1" customWidth="1"/>
    <col min="4111" max="4352" width="9" style="2"/>
    <col min="4353" max="4354" width="5.625" style="2" customWidth="1"/>
    <col min="4355" max="4355" width="16" style="2" customWidth="1"/>
    <col min="4356" max="4357" width="12.625" style="2" customWidth="1"/>
    <col min="4358" max="4358" width="10.625" style="2" customWidth="1"/>
    <col min="4359" max="4360" width="5.625" style="2" customWidth="1"/>
    <col min="4361" max="4361" width="13.875" style="2" customWidth="1"/>
    <col min="4362" max="4363" width="12.625" style="2" customWidth="1"/>
    <col min="4364" max="4364" width="10.625" style="2" customWidth="1"/>
    <col min="4365" max="4365" width="11" style="2" customWidth="1"/>
    <col min="4366" max="4366" width="11.5" style="2" bestFit="1" customWidth="1"/>
    <col min="4367" max="4608" width="9" style="2"/>
    <col min="4609" max="4610" width="5.625" style="2" customWidth="1"/>
    <col min="4611" max="4611" width="16" style="2" customWidth="1"/>
    <col min="4612" max="4613" width="12.625" style="2" customWidth="1"/>
    <col min="4614" max="4614" width="10.625" style="2" customWidth="1"/>
    <col min="4615" max="4616" width="5.625" style="2" customWidth="1"/>
    <col min="4617" max="4617" width="13.875" style="2" customWidth="1"/>
    <col min="4618" max="4619" width="12.625" style="2" customWidth="1"/>
    <col min="4620" max="4620" width="10.625" style="2" customWidth="1"/>
    <col min="4621" max="4621" width="11" style="2" customWidth="1"/>
    <col min="4622" max="4622" width="11.5" style="2" bestFit="1" customWidth="1"/>
    <col min="4623" max="4864" width="9" style="2"/>
    <col min="4865" max="4866" width="5.625" style="2" customWidth="1"/>
    <col min="4867" max="4867" width="16" style="2" customWidth="1"/>
    <col min="4868" max="4869" width="12.625" style="2" customWidth="1"/>
    <col min="4870" max="4870" width="10.625" style="2" customWidth="1"/>
    <col min="4871" max="4872" width="5.625" style="2" customWidth="1"/>
    <col min="4873" max="4873" width="13.875" style="2" customWidth="1"/>
    <col min="4874" max="4875" width="12.625" style="2" customWidth="1"/>
    <col min="4876" max="4876" width="10.625" style="2" customWidth="1"/>
    <col min="4877" max="4877" width="11" style="2" customWidth="1"/>
    <col min="4878" max="4878" width="11.5" style="2" bestFit="1" customWidth="1"/>
    <col min="4879" max="5120" width="9" style="2"/>
    <col min="5121" max="5122" width="5.625" style="2" customWidth="1"/>
    <col min="5123" max="5123" width="16" style="2" customWidth="1"/>
    <col min="5124" max="5125" width="12.625" style="2" customWidth="1"/>
    <col min="5126" max="5126" width="10.625" style="2" customWidth="1"/>
    <col min="5127" max="5128" width="5.625" style="2" customWidth="1"/>
    <col min="5129" max="5129" width="13.875" style="2" customWidth="1"/>
    <col min="5130" max="5131" width="12.625" style="2" customWidth="1"/>
    <col min="5132" max="5132" width="10.625" style="2" customWidth="1"/>
    <col min="5133" max="5133" width="11" style="2" customWidth="1"/>
    <col min="5134" max="5134" width="11.5" style="2" bestFit="1" customWidth="1"/>
    <col min="5135" max="5376" width="9" style="2"/>
    <col min="5377" max="5378" width="5.625" style="2" customWidth="1"/>
    <col min="5379" max="5379" width="16" style="2" customWidth="1"/>
    <col min="5380" max="5381" width="12.625" style="2" customWidth="1"/>
    <col min="5382" max="5382" width="10.625" style="2" customWidth="1"/>
    <col min="5383" max="5384" width="5.625" style="2" customWidth="1"/>
    <col min="5385" max="5385" width="13.875" style="2" customWidth="1"/>
    <col min="5386" max="5387" width="12.625" style="2" customWidth="1"/>
    <col min="5388" max="5388" width="10.625" style="2" customWidth="1"/>
    <col min="5389" max="5389" width="11" style="2" customWidth="1"/>
    <col min="5390" max="5390" width="11.5" style="2" bestFit="1" customWidth="1"/>
    <col min="5391" max="5632" width="9" style="2"/>
    <col min="5633" max="5634" width="5.625" style="2" customWidth="1"/>
    <col min="5635" max="5635" width="16" style="2" customWidth="1"/>
    <col min="5636" max="5637" width="12.625" style="2" customWidth="1"/>
    <col min="5638" max="5638" width="10.625" style="2" customWidth="1"/>
    <col min="5639" max="5640" width="5.625" style="2" customWidth="1"/>
    <col min="5641" max="5641" width="13.875" style="2" customWidth="1"/>
    <col min="5642" max="5643" width="12.625" style="2" customWidth="1"/>
    <col min="5644" max="5644" width="10.625" style="2" customWidth="1"/>
    <col min="5645" max="5645" width="11" style="2" customWidth="1"/>
    <col min="5646" max="5646" width="11.5" style="2" bestFit="1" customWidth="1"/>
    <col min="5647" max="5888" width="9" style="2"/>
    <col min="5889" max="5890" width="5.625" style="2" customWidth="1"/>
    <col min="5891" max="5891" width="16" style="2" customWidth="1"/>
    <col min="5892" max="5893" width="12.625" style="2" customWidth="1"/>
    <col min="5894" max="5894" width="10.625" style="2" customWidth="1"/>
    <col min="5895" max="5896" width="5.625" style="2" customWidth="1"/>
    <col min="5897" max="5897" width="13.875" style="2" customWidth="1"/>
    <col min="5898" max="5899" width="12.625" style="2" customWidth="1"/>
    <col min="5900" max="5900" width="10.625" style="2" customWidth="1"/>
    <col min="5901" max="5901" width="11" style="2" customWidth="1"/>
    <col min="5902" max="5902" width="11.5" style="2" bestFit="1" customWidth="1"/>
    <col min="5903" max="6144" width="9" style="2"/>
    <col min="6145" max="6146" width="5.625" style="2" customWidth="1"/>
    <col min="6147" max="6147" width="16" style="2" customWidth="1"/>
    <col min="6148" max="6149" width="12.625" style="2" customWidth="1"/>
    <col min="6150" max="6150" width="10.625" style="2" customWidth="1"/>
    <col min="6151" max="6152" width="5.625" style="2" customWidth="1"/>
    <col min="6153" max="6153" width="13.875" style="2" customWidth="1"/>
    <col min="6154" max="6155" width="12.625" style="2" customWidth="1"/>
    <col min="6156" max="6156" width="10.625" style="2" customWidth="1"/>
    <col min="6157" max="6157" width="11" style="2" customWidth="1"/>
    <col min="6158" max="6158" width="11.5" style="2" bestFit="1" customWidth="1"/>
    <col min="6159" max="6400" width="9" style="2"/>
    <col min="6401" max="6402" width="5.625" style="2" customWidth="1"/>
    <col min="6403" max="6403" width="16" style="2" customWidth="1"/>
    <col min="6404" max="6405" width="12.625" style="2" customWidth="1"/>
    <col min="6406" max="6406" width="10.625" style="2" customWidth="1"/>
    <col min="6407" max="6408" width="5.625" style="2" customWidth="1"/>
    <col min="6409" max="6409" width="13.875" style="2" customWidth="1"/>
    <col min="6410" max="6411" width="12.625" style="2" customWidth="1"/>
    <col min="6412" max="6412" width="10.625" style="2" customWidth="1"/>
    <col min="6413" max="6413" width="11" style="2" customWidth="1"/>
    <col min="6414" max="6414" width="11.5" style="2" bestFit="1" customWidth="1"/>
    <col min="6415" max="6656" width="9" style="2"/>
    <col min="6657" max="6658" width="5.625" style="2" customWidth="1"/>
    <col min="6659" max="6659" width="16" style="2" customWidth="1"/>
    <col min="6660" max="6661" width="12.625" style="2" customWidth="1"/>
    <col min="6662" max="6662" width="10.625" style="2" customWidth="1"/>
    <col min="6663" max="6664" width="5.625" style="2" customWidth="1"/>
    <col min="6665" max="6665" width="13.875" style="2" customWidth="1"/>
    <col min="6666" max="6667" width="12.625" style="2" customWidth="1"/>
    <col min="6668" max="6668" width="10.625" style="2" customWidth="1"/>
    <col min="6669" max="6669" width="11" style="2" customWidth="1"/>
    <col min="6670" max="6670" width="11.5" style="2" bestFit="1" customWidth="1"/>
    <col min="6671" max="6912" width="9" style="2"/>
    <col min="6913" max="6914" width="5.625" style="2" customWidth="1"/>
    <col min="6915" max="6915" width="16" style="2" customWidth="1"/>
    <col min="6916" max="6917" width="12.625" style="2" customWidth="1"/>
    <col min="6918" max="6918" width="10.625" style="2" customWidth="1"/>
    <col min="6919" max="6920" width="5.625" style="2" customWidth="1"/>
    <col min="6921" max="6921" width="13.875" style="2" customWidth="1"/>
    <col min="6922" max="6923" width="12.625" style="2" customWidth="1"/>
    <col min="6924" max="6924" width="10.625" style="2" customWidth="1"/>
    <col min="6925" max="6925" width="11" style="2" customWidth="1"/>
    <col min="6926" max="6926" width="11.5" style="2" bestFit="1" customWidth="1"/>
    <col min="6927" max="7168" width="9" style="2"/>
    <col min="7169" max="7170" width="5.625" style="2" customWidth="1"/>
    <col min="7171" max="7171" width="16" style="2" customWidth="1"/>
    <col min="7172" max="7173" width="12.625" style="2" customWidth="1"/>
    <col min="7174" max="7174" width="10.625" style="2" customWidth="1"/>
    <col min="7175" max="7176" width="5.625" style="2" customWidth="1"/>
    <col min="7177" max="7177" width="13.875" style="2" customWidth="1"/>
    <col min="7178" max="7179" width="12.625" style="2" customWidth="1"/>
    <col min="7180" max="7180" width="10.625" style="2" customWidth="1"/>
    <col min="7181" max="7181" width="11" style="2" customWidth="1"/>
    <col min="7182" max="7182" width="11.5" style="2" bestFit="1" customWidth="1"/>
    <col min="7183" max="7424" width="9" style="2"/>
    <col min="7425" max="7426" width="5.625" style="2" customWidth="1"/>
    <col min="7427" max="7427" width="16" style="2" customWidth="1"/>
    <col min="7428" max="7429" width="12.625" style="2" customWidth="1"/>
    <col min="7430" max="7430" width="10.625" style="2" customWidth="1"/>
    <col min="7431" max="7432" width="5.625" style="2" customWidth="1"/>
    <col min="7433" max="7433" width="13.875" style="2" customWidth="1"/>
    <col min="7434" max="7435" width="12.625" style="2" customWidth="1"/>
    <col min="7436" max="7436" width="10.625" style="2" customWidth="1"/>
    <col min="7437" max="7437" width="11" style="2" customWidth="1"/>
    <col min="7438" max="7438" width="11.5" style="2" bestFit="1" customWidth="1"/>
    <col min="7439" max="7680" width="9" style="2"/>
    <col min="7681" max="7682" width="5.625" style="2" customWidth="1"/>
    <col min="7683" max="7683" width="16" style="2" customWidth="1"/>
    <col min="7684" max="7685" width="12.625" style="2" customWidth="1"/>
    <col min="7686" max="7686" width="10.625" style="2" customWidth="1"/>
    <col min="7687" max="7688" width="5.625" style="2" customWidth="1"/>
    <col min="7689" max="7689" width="13.875" style="2" customWidth="1"/>
    <col min="7690" max="7691" width="12.625" style="2" customWidth="1"/>
    <col min="7692" max="7692" width="10.625" style="2" customWidth="1"/>
    <col min="7693" max="7693" width="11" style="2" customWidth="1"/>
    <col min="7694" max="7694" width="11.5" style="2" bestFit="1" customWidth="1"/>
    <col min="7695" max="7936" width="9" style="2"/>
    <col min="7937" max="7938" width="5.625" style="2" customWidth="1"/>
    <col min="7939" max="7939" width="16" style="2" customWidth="1"/>
    <col min="7940" max="7941" width="12.625" style="2" customWidth="1"/>
    <col min="7942" max="7942" width="10.625" style="2" customWidth="1"/>
    <col min="7943" max="7944" width="5.625" style="2" customWidth="1"/>
    <col min="7945" max="7945" width="13.875" style="2" customWidth="1"/>
    <col min="7946" max="7947" width="12.625" style="2" customWidth="1"/>
    <col min="7948" max="7948" width="10.625" style="2" customWidth="1"/>
    <col min="7949" max="7949" width="11" style="2" customWidth="1"/>
    <col min="7950" max="7950" width="11.5" style="2" bestFit="1" customWidth="1"/>
    <col min="7951" max="8192" width="9" style="2"/>
    <col min="8193" max="8194" width="5.625" style="2" customWidth="1"/>
    <col min="8195" max="8195" width="16" style="2" customWidth="1"/>
    <col min="8196" max="8197" width="12.625" style="2" customWidth="1"/>
    <col min="8198" max="8198" width="10.625" style="2" customWidth="1"/>
    <col min="8199" max="8200" width="5.625" style="2" customWidth="1"/>
    <col min="8201" max="8201" width="13.875" style="2" customWidth="1"/>
    <col min="8202" max="8203" width="12.625" style="2" customWidth="1"/>
    <col min="8204" max="8204" width="10.625" style="2" customWidth="1"/>
    <col min="8205" max="8205" width="11" style="2" customWidth="1"/>
    <col min="8206" max="8206" width="11.5" style="2" bestFit="1" customWidth="1"/>
    <col min="8207" max="8448" width="9" style="2"/>
    <col min="8449" max="8450" width="5.625" style="2" customWidth="1"/>
    <col min="8451" max="8451" width="16" style="2" customWidth="1"/>
    <col min="8452" max="8453" width="12.625" style="2" customWidth="1"/>
    <col min="8454" max="8454" width="10.625" style="2" customWidth="1"/>
    <col min="8455" max="8456" width="5.625" style="2" customWidth="1"/>
    <col min="8457" max="8457" width="13.875" style="2" customWidth="1"/>
    <col min="8458" max="8459" width="12.625" style="2" customWidth="1"/>
    <col min="8460" max="8460" width="10.625" style="2" customWidth="1"/>
    <col min="8461" max="8461" width="11" style="2" customWidth="1"/>
    <col min="8462" max="8462" width="11.5" style="2" bestFit="1" customWidth="1"/>
    <col min="8463" max="8704" width="9" style="2"/>
    <col min="8705" max="8706" width="5.625" style="2" customWidth="1"/>
    <col min="8707" max="8707" width="16" style="2" customWidth="1"/>
    <col min="8708" max="8709" width="12.625" style="2" customWidth="1"/>
    <col min="8710" max="8710" width="10.625" style="2" customWidth="1"/>
    <col min="8711" max="8712" width="5.625" style="2" customWidth="1"/>
    <col min="8713" max="8713" width="13.875" style="2" customWidth="1"/>
    <col min="8714" max="8715" width="12.625" style="2" customWidth="1"/>
    <col min="8716" max="8716" width="10.625" style="2" customWidth="1"/>
    <col min="8717" max="8717" width="11" style="2" customWidth="1"/>
    <col min="8718" max="8718" width="11.5" style="2" bestFit="1" customWidth="1"/>
    <col min="8719" max="8960" width="9" style="2"/>
    <col min="8961" max="8962" width="5.625" style="2" customWidth="1"/>
    <col min="8963" max="8963" width="16" style="2" customWidth="1"/>
    <col min="8964" max="8965" width="12.625" style="2" customWidth="1"/>
    <col min="8966" max="8966" width="10.625" style="2" customWidth="1"/>
    <col min="8967" max="8968" width="5.625" style="2" customWidth="1"/>
    <col min="8969" max="8969" width="13.875" style="2" customWidth="1"/>
    <col min="8970" max="8971" width="12.625" style="2" customWidth="1"/>
    <col min="8972" max="8972" width="10.625" style="2" customWidth="1"/>
    <col min="8973" max="8973" width="11" style="2" customWidth="1"/>
    <col min="8974" max="8974" width="11.5" style="2" bestFit="1" customWidth="1"/>
    <col min="8975" max="9216" width="9" style="2"/>
    <col min="9217" max="9218" width="5.625" style="2" customWidth="1"/>
    <col min="9219" max="9219" width="16" style="2" customWidth="1"/>
    <col min="9220" max="9221" width="12.625" style="2" customWidth="1"/>
    <col min="9222" max="9222" width="10.625" style="2" customWidth="1"/>
    <col min="9223" max="9224" width="5.625" style="2" customWidth="1"/>
    <col min="9225" max="9225" width="13.875" style="2" customWidth="1"/>
    <col min="9226" max="9227" width="12.625" style="2" customWidth="1"/>
    <col min="9228" max="9228" width="10.625" style="2" customWidth="1"/>
    <col min="9229" max="9229" width="11" style="2" customWidth="1"/>
    <col min="9230" max="9230" width="11.5" style="2" bestFit="1" customWidth="1"/>
    <col min="9231" max="9472" width="9" style="2"/>
    <col min="9473" max="9474" width="5.625" style="2" customWidth="1"/>
    <col min="9475" max="9475" width="16" style="2" customWidth="1"/>
    <col min="9476" max="9477" width="12.625" style="2" customWidth="1"/>
    <col min="9478" max="9478" width="10.625" style="2" customWidth="1"/>
    <col min="9479" max="9480" width="5.625" style="2" customWidth="1"/>
    <col min="9481" max="9481" width="13.875" style="2" customWidth="1"/>
    <col min="9482" max="9483" width="12.625" style="2" customWidth="1"/>
    <col min="9484" max="9484" width="10.625" style="2" customWidth="1"/>
    <col min="9485" max="9485" width="11" style="2" customWidth="1"/>
    <col min="9486" max="9486" width="11.5" style="2" bestFit="1" customWidth="1"/>
    <col min="9487" max="9728" width="9" style="2"/>
    <col min="9729" max="9730" width="5.625" style="2" customWidth="1"/>
    <col min="9731" max="9731" width="16" style="2" customWidth="1"/>
    <col min="9732" max="9733" width="12.625" style="2" customWidth="1"/>
    <col min="9734" max="9734" width="10.625" style="2" customWidth="1"/>
    <col min="9735" max="9736" width="5.625" style="2" customWidth="1"/>
    <col min="9737" max="9737" width="13.875" style="2" customWidth="1"/>
    <col min="9738" max="9739" width="12.625" style="2" customWidth="1"/>
    <col min="9740" max="9740" width="10.625" style="2" customWidth="1"/>
    <col min="9741" max="9741" width="11" style="2" customWidth="1"/>
    <col min="9742" max="9742" width="11.5" style="2" bestFit="1" customWidth="1"/>
    <col min="9743" max="9984" width="9" style="2"/>
    <col min="9985" max="9986" width="5.625" style="2" customWidth="1"/>
    <col min="9987" max="9987" width="16" style="2" customWidth="1"/>
    <col min="9988" max="9989" width="12.625" style="2" customWidth="1"/>
    <col min="9990" max="9990" width="10.625" style="2" customWidth="1"/>
    <col min="9991" max="9992" width="5.625" style="2" customWidth="1"/>
    <col min="9993" max="9993" width="13.875" style="2" customWidth="1"/>
    <col min="9994" max="9995" width="12.625" style="2" customWidth="1"/>
    <col min="9996" max="9996" width="10.625" style="2" customWidth="1"/>
    <col min="9997" max="9997" width="11" style="2" customWidth="1"/>
    <col min="9998" max="9998" width="11.5" style="2" bestFit="1" customWidth="1"/>
    <col min="9999" max="10240" width="9" style="2"/>
    <col min="10241" max="10242" width="5.625" style="2" customWidth="1"/>
    <col min="10243" max="10243" width="16" style="2" customWidth="1"/>
    <col min="10244" max="10245" width="12.625" style="2" customWidth="1"/>
    <col min="10246" max="10246" width="10.625" style="2" customWidth="1"/>
    <col min="10247" max="10248" width="5.625" style="2" customWidth="1"/>
    <col min="10249" max="10249" width="13.875" style="2" customWidth="1"/>
    <col min="10250" max="10251" width="12.625" style="2" customWidth="1"/>
    <col min="10252" max="10252" width="10.625" style="2" customWidth="1"/>
    <col min="10253" max="10253" width="11" style="2" customWidth="1"/>
    <col min="10254" max="10254" width="11.5" style="2" bestFit="1" customWidth="1"/>
    <col min="10255" max="10496" width="9" style="2"/>
    <col min="10497" max="10498" width="5.625" style="2" customWidth="1"/>
    <col min="10499" max="10499" width="16" style="2" customWidth="1"/>
    <col min="10500" max="10501" width="12.625" style="2" customWidth="1"/>
    <col min="10502" max="10502" width="10.625" style="2" customWidth="1"/>
    <col min="10503" max="10504" width="5.625" style="2" customWidth="1"/>
    <col min="10505" max="10505" width="13.875" style="2" customWidth="1"/>
    <col min="10506" max="10507" width="12.625" style="2" customWidth="1"/>
    <col min="10508" max="10508" width="10.625" style="2" customWidth="1"/>
    <col min="10509" max="10509" width="11" style="2" customWidth="1"/>
    <col min="10510" max="10510" width="11.5" style="2" bestFit="1" customWidth="1"/>
    <col min="10511" max="10752" width="9" style="2"/>
    <col min="10753" max="10754" width="5.625" style="2" customWidth="1"/>
    <col min="10755" max="10755" width="16" style="2" customWidth="1"/>
    <col min="10756" max="10757" width="12.625" style="2" customWidth="1"/>
    <col min="10758" max="10758" width="10.625" style="2" customWidth="1"/>
    <col min="10759" max="10760" width="5.625" style="2" customWidth="1"/>
    <col min="10761" max="10761" width="13.875" style="2" customWidth="1"/>
    <col min="10762" max="10763" width="12.625" style="2" customWidth="1"/>
    <col min="10764" max="10764" width="10.625" style="2" customWidth="1"/>
    <col min="10765" max="10765" width="11" style="2" customWidth="1"/>
    <col min="10766" max="10766" width="11.5" style="2" bestFit="1" customWidth="1"/>
    <col min="10767" max="11008" width="9" style="2"/>
    <col min="11009" max="11010" width="5.625" style="2" customWidth="1"/>
    <col min="11011" max="11011" width="16" style="2" customWidth="1"/>
    <col min="11012" max="11013" width="12.625" style="2" customWidth="1"/>
    <col min="11014" max="11014" width="10.625" style="2" customWidth="1"/>
    <col min="11015" max="11016" width="5.625" style="2" customWidth="1"/>
    <col min="11017" max="11017" width="13.875" style="2" customWidth="1"/>
    <col min="11018" max="11019" width="12.625" style="2" customWidth="1"/>
    <col min="11020" max="11020" width="10.625" style="2" customWidth="1"/>
    <col min="11021" max="11021" width="11" style="2" customWidth="1"/>
    <col min="11022" max="11022" width="11.5" style="2" bestFit="1" customWidth="1"/>
    <col min="11023" max="11264" width="9" style="2"/>
    <col min="11265" max="11266" width="5.625" style="2" customWidth="1"/>
    <col min="11267" max="11267" width="16" style="2" customWidth="1"/>
    <col min="11268" max="11269" width="12.625" style="2" customWidth="1"/>
    <col min="11270" max="11270" width="10.625" style="2" customWidth="1"/>
    <col min="11271" max="11272" width="5.625" style="2" customWidth="1"/>
    <col min="11273" max="11273" width="13.875" style="2" customWidth="1"/>
    <col min="11274" max="11275" width="12.625" style="2" customWidth="1"/>
    <col min="11276" max="11276" width="10.625" style="2" customWidth="1"/>
    <col min="11277" max="11277" width="11" style="2" customWidth="1"/>
    <col min="11278" max="11278" width="11.5" style="2" bestFit="1" customWidth="1"/>
    <col min="11279" max="11520" width="9" style="2"/>
    <col min="11521" max="11522" width="5.625" style="2" customWidth="1"/>
    <col min="11523" max="11523" width="16" style="2" customWidth="1"/>
    <col min="11524" max="11525" width="12.625" style="2" customWidth="1"/>
    <col min="11526" max="11526" width="10.625" style="2" customWidth="1"/>
    <col min="11527" max="11528" width="5.625" style="2" customWidth="1"/>
    <col min="11529" max="11529" width="13.875" style="2" customWidth="1"/>
    <col min="11530" max="11531" width="12.625" style="2" customWidth="1"/>
    <col min="11532" max="11532" width="10.625" style="2" customWidth="1"/>
    <col min="11533" max="11533" width="11" style="2" customWidth="1"/>
    <col min="11534" max="11534" width="11.5" style="2" bestFit="1" customWidth="1"/>
    <col min="11535" max="11776" width="9" style="2"/>
    <col min="11777" max="11778" width="5.625" style="2" customWidth="1"/>
    <col min="11779" max="11779" width="16" style="2" customWidth="1"/>
    <col min="11780" max="11781" width="12.625" style="2" customWidth="1"/>
    <col min="11782" max="11782" width="10.625" style="2" customWidth="1"/>
    <col min="11783" max="11784" width="5.625" style="2" customWidth="1"/>
    <col min="11785" max="11785" width="13.875" style="2" customWidth="1"/>
    <col min="11786" max="11787" width="12.625" style="2" customWidth="1"/>
    <col min="11788" max="11788" width="10.625" style="2" customWidth="1"/>
    <col min="11789" max="11789" width="11" style="2" customWidth="1"/>
    <col min="11790" max="11790" width="11.5" style="2" bestFit="1" customWidth="1"/>
    <col min="11791" max="12032" width="9" style="2"/>
    <col min="12033" max="12034" width="5.625" style="2" customWidth="1"/>
    <col min="12035" max="12035" width="16" style="2" customWidth="1"/>
    <col min="12036" max="12037" width="12.625" style="2" customWidth="1"/>
    <col min="12038" max="12038" width="10.625" style="2" customWidth="1"/>
    <col min="12039" max="12040" width="5.625" style="2" customWidth="1"/>
    <col min="12041" max="12041" width="13.875" style="2" customWidth="1"/>
    <col min="12042" max="12043" width="12.625" style="2" customWidth="1"/>
    <col min="12044" max="12044" width="10.625" style="2" customWidth="1"/>
    <col min="12045" max="12045" width="11" style="2" customWidth="1"/>
    <col min="12046" max="12046" width="11.5" style="2" bestFit="1" customWidth="1"/>
    <col min="12047" max="12288" width="9" style="2"/>
    <col min="12289" max="12290" width="5.625" style="2" customWidth="1"/>
    <col min="12291" max="12291" width="16" style="2" customWidth="1"/>
    <col min="12292" max="12293" width="12.625" style="2" customWidth="1"/>
    <col min="12294" max="12294" width="10.625" style="2" customWidth="1"/>
    <col min="12295" max="12296" width="5.625" style="2" customWidth="1"/>
    <col min="12297" max="12297" width="13.875" style="2" customWidth="1"/>
    <col min="12298" max="12299" width="12.625" style="2" customWidth="1"/>
    <col min="12300" max="12300" width="10.625" style="2" customWidth="1"/>
    <col min="12301" max="12301" width="11" style="2" customWidth="1"/>
    <col min="12302" max="12302" width="11.5" style="2" bestFit="1" customWidth="1"/>
    <col min="12303" max="12544" width="9" style="2"/>
    <col min="12545" max="12546" width="5.625" style="2" customWidth="1"/>
    <col min="12547" max="12547" width="16" style="2" customWidth="1"/>
    <col min="12548" max="12549" width="12.625" style="2" customWidth="1"/>
    <col min="12550" max="12550" width="10.625" style="2" customWidth="1"/>
    <col min="12551" max="12552" width="5.625" style="2" customWidth="1"/>
    <col min="12553" max="12553" width="13.875" style="2" customWidth="1"/>
    <col min="12554" max="12555" width="12.625" style="2" customWidth="1"/>
    <col min="12556" max="12556" width="10.625" style="2" customWidth="1"/>
    <col min="12557" max="12557" width="11" style="2" customWidth="1"/>
    <col min="12558" max="12558" width="11.5" style="2" bestFit="1" customWidth="1"/>
    <col min="12559" max="12800" width="9" style="2"/>
    <col min="12801" max="12802" width="5.625" style="2" customWidth="1"/>
    <col min="12803" max="12803" width="16" style="2" customWidth="1"/>
    <col min="12804" max="12805" width="12.625" style="2" customWidth="1"/>
    <col min="12806" max="12806" width="10.625" style="2" customWidth="1"/>
    <col min="12807" max="12808" width="5.625" style="2" customWidth="1"/>
    <col min="12809" max="12809" width="13.875" style="2" customWidth="1"/>
    <col min="12810" max="12811" width="12.625" style="2" customWidth="1"/>
    <col min="12812" max="12812" width="10.625" style="2" customWidth="1"/>
    <col min="12813" max="12813" width="11" style="2" customWidth="1"/>
    <col min="12814" max="12814" width="11.5" style="2" bestFit="1" customWidth="1"/>
    <col min="12815" max="13056" width="9" style="2"/>
    <col min="13057" max="13058" width="5.625" style="2" customWidth="1"/>
    <col min="13059" max="13059" width="16" style="2" customWidth="1"/>
    <col min="13060" max="13061" width="12.625" style="2" customWidth="1"/>
    <col min="13062" max="13062" width="10.625" style="2" customWidth="1"/>
    <col min="13063" max="13064" width="5.625" style="2" customWidth="1"/>
    <col min="13065" max="13065" width="13.875" style="2" customWidth="1"/>
    <col min="13066" max="13067" width="12.625" style="2" customWidth="1"/>
    <col min="13068" max="13068" width="10.625" style="2" customWidth="1"/>
    <col min="13069" max="13069" width="11" style="2" customWidth="1"/>
    <col min="13070" max="13070" width="11.5" style="2" bestFit="1" customWidth="1"/>
    <col min="13071" max="13312" width="9" style="2"/>
    <col min="13313" max="13314" width="5.625" style="2" customWidth="1"/>
    <col min="13315" max="13315" width="16" style="2" customWidth="1"/>
    <col min="13316" max="13317" width="12.625" style="2" customWidth="1"/>
    <col min="13318" max="13318" width="10.625" style="2" customWidth="1"/>
    <col min="13319" max="13320" width="5.625" style="2" customWidth="1"/>
    <col min="13321" max="13321" width="13.875" style="2" customWidth="1"/>
    <col min="13322" max="13323" width="12.625" style="2" customWidth="1"/>
    <col min="13324" max="13324" width="10.625" style="2" customWidth="1"/>
    <col min="13325" max="13325" width="11" style="2" customWidth="1"/>
    <col min="13326" max="13326" width="11.5" style="2" bestFit="1" customWidth="1"/>
    <col min="13327" max="13568" width="9" style="2"/>
    <col min="13569" max="13570" width="5.625" style="2" customWidth="1"/>
    <col min="13571" max="13571" width="16" style="2" customWidth="1"/>
    <col min="13572" max="13573" width="12.625" style="2" customWidth="1"/>
    <col min="13574" max="13574" width="10.625" style="2" customWidth="1"/>
    <col min="13575" max="13576" width="5.625" style="2" customWidth="1"/>
    <col min="13577" max="13577" width="13.875" style="2" customWidth="1"/>
    <col min="13578" max="13579" width="12.625" style="2" customWidth="1"/>
    <col min="13580" max="13580" width="10.625" style="2" customWidth="1"/>
    <col min="13581" max="13581" width="11" style="2" customWidth="1"/>
    <col min="13582" max="13582" width="11.5" style="2" bestFit="1" customWidth="1"/>
    <col min="13583" max="13824" width="9" style="2"/>
    <col min="13825" max="13826" width="5.625" style="2" customWidth="1"/>
    <col min="13827" max="13827" width="16" style="2" customWidth="1"/>
    <col min="13828" max="13829" width="12.625" style="2" customWidth="1"/>
    <col min="13830" max="13830" width="10.625" style="2" customWidth="1"/>
    <col min="13831" max="13832" width="5.625" style="2" customWidth="1"/>
    <col min="13833" max="13833" width="13.875" style="2" customWidth="1"/>
    <col min="13834" max="13835" width="12.625" style="2" customWidth="1"/>
    <col min="13836" max="13836" width="10.625" style="2" customWidth="1"/>
    <col min="13837" max="13837" width="11" style="2" customWidth="1"/>
    <col min="13838" max="13838" width="11.5" style="2" bestFit="1" customWidth="1"/>
    <col min="13839" max="14080" width="9" style="2"/>
    <col min="14081" max="14082" width="5.625" style="2" customWidth="1"/>
    <col min="14083" max="14083" width="16" style="2" customWidth="1"/>
    <col min="14084" max="14085" width="12.625" style="2" customWidth="1"/>
    <col min="14086" max="14086" width="10.625" style="2" customWidth="1"/>
    <col min="14087" max="14088" width="5.625" style="2" customWidth="1"/>
    <col min="14089" max="14089" width="13.875" style="2" customWidth="1"/>
    <col min="14090" max="14091" width="12.625" style="2" customWidth="1"/>
    <col min="14092" max="14092" width="10.625" style="2" customWidth="1"/>
    <col min="14093" max="14093" width="11" style="2" customWidth="1"/>
    <col min="14094" max="14094" width="11.5" style="2" bestFit="1" customWidth="1"/>
    <col min="14095" max="14336" width="9" style="2"/>
    <col min="14337" max="14338" width="5.625" style="2" customWidth="1"/>
    <col min="14339" max="14339" width="16" style="2" customWidth="1"/>
    <col min="14340" max="14341" width="12.625" style="2" customWidth="1"/>
    <col min="14342" max="14342" width="10.625" style="2" customWidth="1"/>
    <col min="14343" max="14344" width="5.625" style="2" customWidth="1"/>
    <col min="14345" max="14345" width="13.875" style="2" customWidth="1"/>
    <col min="14346" max="14347" width="12.625" style="2" customWidth="1"/>
    <col min="14348" max="14348" width="10.625" style="2" customWidth="1"/>
    <col min="14349" max="14349" width="11" style="2" customWidth="1"/>
    <col min="14350" max="14350" width="11.5" style="2" bestFit="1" customWidth="1"/>
    <col min="14351" max="14592" width="9" style="2"/>
    <col min="14593" max="14594" width="5.625" style="2" customWidth="1"/>
    <col min="14595" max="14595" width="16" style="2" customWidth="1"/>
    <col min="14596" max="14597" width="12.625" style="2" customWidth="1"/>
    <col min="14598" max="14598" width="10.625" style="2" customWidth="1"/>
    <col min="14599" max="14600" width="5.625" style="2" customWidth="1"/>
    <col min="14601" max="14601" width="13.875" style="2" customWidth="1"/>
    <col min="14602" max="14603" width="12.625" style="2" customWidth="1"/>
    <col min="14604" max="14604" width="10.625" style="2" customWidth="1"/>
    <col min="14605" max="14605" width="11" style="2" customWidth="1"/>
    <col min="14606" max="14606" width="11.5" style="2" bestFit="1" customWidth="1"/>
    <col min="14607" max="14848" width="9" style="2"/>
    <col min="14849" max="14850" width="5.625" style="2" customWidth="1"/>
    <col min="14851" max="14851" width="16" style="2" customWidth="1"/>
    <col min="14852" max="14853" width="12.625" style="2" customWidth="1"/>
    <col min="14854" max="14854" width="10.625" style="2" customWidth="1"/>
    <col min="14855" max="14856" width="5.625" style="2" customWidth="1"/>
    <col min="14857" max="14857" width="13.875" style="2" customWidth="1"/>
    <col min="14858" max="14859" width="12.625" style="2" customWidth="1"/>
    <col min="14860" max="14860" width="10.625" style="2" customWidth="1"/>
    <col min="14861" max="14861" width="11" style="2" customWidth="1"/>
    <col min="14862" max="14862" width="11.5" style="2" bestFit="1" customWidth="1"/>
    <col min="14863" max="15104" width="9" style="2"/>
    <col min="15105" max="15106" width="5.625" style="2" customWidth="1"/>
    <col min="15107" max="15107" width="16" style="2" customWidth="1"/>
    <col min="15108" max="15109" width="12.625" style="2" customWidth="1"/>
    <col min="15110" max="15110" width="10.625" style="2" customWidth="1"/>
    <col min="15111" max="15112" width="5.625" style="2" customWidth="1"/>
    <col min="15113" max="15113" width="13.875" style="2" customWidth="1"/>
    <col min="15114" max="15115" width="12.625" style="2" customWidth="1"/>
    <col min="15116" max="15116" width="10.625" style="2" customWidth="1"/>
    <col min="15117" max="15117" width="11" style="2" customWidth="1"/>
    <col min="15118" max="15118" width="11.5" style="2" bestFit="1" customWidth="1"/>
    <col min="15119" max="15360" width="9" style="2"/>
    <col min="15361" max="15362" width="5.625" style="2" customWidth="1"/>
    <col min="15363" max="15363" width="16" style="2" customWidth="1"/>
    <col min="15364" max="15365" width="12.625" style="2" customWidth="1"/>
    <col min="15366" max="15366" width="10.625" style="2" customWidth="1"/>
    <col min="15367" max="15368" width="5.625" style="2" customWidth="1"/>
    <col min="15369" max="15369" width="13.875" style="2" customWidth="1"/>
    <col min="15370" max="15371" width="12.625" style="2" customWidth="1"/>
    <col min="15372" max="15372" width="10.625" style="2" customWidth="1"/>
    <col min="15373" max="15373" width="11" style="2" customWidth="1"/>
    <col min="15374" max="15374" width="11.5" style="2" bestFit="1" customWidth="1"/>
    <col min="15375" max="15616" width="9" style="2"/>
    <col min="15617" max="15618" width="5.625" style="2" customWidth="1"/>
    <col min="15619" max="15619" width="16" style="2" customWidth="1"/>
    <col min="15620" max="15621" width="12.625" style="2" customWidth="1"/>
    <col min="15622" max="15622" width="10.625" style="2" customWidth="1"/>
    <col min="15623" max="15624" width="5.625" style="2" customWidth="1"/>
    <col min="15625" max="15625" width="13.875" style="2" customWidth="1"/>
    <col min="15626" max="15627" width="12.625" style="2" customWidth="1"/>
    <col min="15628" max="15628" width="10.625" style="2" customWidth="1"/>
    <col min="15629" max="15629" width="11" style="2" customWidth="1"/>
    <col min="15630" max="15630" width="11.5" style="2" bestFit="1" customWidth="1"/>
    <col min="15631" max="15872" width="9" style="2"/>
    <col min="15873" max="15874" width="5.625" style="2" customWidth="1"/>
    <col min="15875" max="15875" width="16" style="2" customWidth="1"/>
    <col min="15876" max="15877" width="12.625" style="2" customWidth="1"/>
    <col min="15878" max="15878" width="10.625" style="2" customWidth="1"/>
    <col min="15879" max="15880" width="5.625" style="2" customWidth="1"/>
    <col min="15881" max="15881" width="13.875" style="2" customWidth="1"/>
    <col min="15882" max="15883" width="12.625" style="2" customWidth="1"/>
    <col min="15884" max="15884" width="10.625" style="2" customWidth="1"/>
    <col min="15885" max="15885" width="11" style="2" customWidth="1"/>
    <col min="15886" max="15886" width="11.5" style="2" bestFit="1" customWidth="1"/>
    <col min="15887" max="16128" width="9" style="2"/>
    <col min="16129" max="16130" width="5.625" style="2" customWidth="1"/>
    <col min="16131" max="16131" width="16" style="2" customWidth="1"/>
    <col min="16132" max="16133" width="12.625" style="2" customWidth="1"/>
    <col min="16134" max="16134" width="10.625" style="2" customWidth="1"/>
    <col min="16135" max="16136" width="5.625" style="2" customWidth="1"/>
    <col min="16137" max="16137" width="13.875" style="2" customWidth="1"/>
    <col min="16138" max="16139" width="12.625" style="2" customWidth="1"/>
    <col min="16140" max="16140" width="10.625" style="2" customWidth="1"/>
    <col min="16141" max="16141" width="11" style="2" customWidth="1"/>
    <col min="16142" max="16142" width="11.5" style="2" bestFit="1" customWidth="1"/>
    <col min="16143" max="16384" width="9" style="2"/>
  </cols>
  <sheetData>
    <row r="1" spans="1:12" ht="25.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ht="18" customHeight="1">
      <c r="A3" s="3" t="s">
        <v>0</v>
      </c>
      <c r="B3" s="3"/>
      <c r="C3" s="3"/>
      <c r="D3" s="3"/>
      <c r="E3" s="3"/>
      <c r="F3" s="3"/>
      <c r="G3" s="3" t="s">
        <v>1</v>
      </c>
      <c r="H3" s="3"/>
      <c r="I3" s="3"/>
      <c r="J3" s="3"/>
      <c r="K3" s="3"/>
      <c r="L3" s="3"/>
    </row>
    <row r="4" spans="1:12" ht="18" customHeight="1">
      <c r="A4" s="4" t="s">
        <v>2</v>
      </c>
      <c r="B4" s="4" t="s">
        <v>3</v>
      </c>
      <c r="C4" s="5" t="s">
        <v>4</v>
      </c>
      <c r="D4" s="6" t="s">
        <v>5</v>
      </c>
      <c r="E4" s="7"/>
      <c r="F4" s="8" t="s">
        <v>6</v>
      </c>
      <c r="G4" s="4" t="s">
        <v>2</v>
      </c>
      <c r="H4" s="4" t="s">
        <v>3</v>
      </c>
      <c r="I4" s="5" t="s">
        <v>4</v>
      </c>
      <c r="J4" s="9" t="s">
        <v>5</v>
      </c>
      <c r="K4" s="10"/>
      <c r="L4" s="11" t="s">
        <v>6</v>
      </c>
    </row>
    <row r="5" spans="1:12" ht="31.5" customHeight="1">
      <c r="A5" s="12"/>
      <c r="B5" s="12"/>
      <c r="C5" s="13"/>
      <c r="D5" s="14" t="s">
        <v>7</v>
      </c>
      <c r="E5" s="14" t="s">
        <v>8</v>
      </c>
      <c r="F5" s="14" t="s">
        <v>9</v>
      </c>
      <c r="G5" s="12"/>
      <c r="H5" s="12"/>
      <c r="I5" s="13"/>
      <c r="J5" s="14" t="s">
        <v>7</v>
      </c>
      <c r="K5" s="14" t="s">
        <v>8</v>
      </c>
      <c r="L5" s="14" t="s">
        <v>9</v>
      </c>
    </row>
    <row r="6" spans="1:12" ht="18" customHeight="1">
      <c r="A6" s="3" t="s">
        <v>10</v>
      </c>
      <c r="B6" s="3"/>
      <c r="C6" s="3"/>
      <c r="D6" s="15">
        <f>D7+D21+D33+D36+D39</f>
        <v>1028200000</v>
      </c>
      <c r="E6" s="15">
        <f>E7+E21+E33+E36+E39</f>
        <v>1052000000</v>
      </c>
      <c r="F6" s="15">
        <f>E6-D6</f>
        <v>23800000</v>
      </c>
      <c r="G6" s="3" t="s">
        <v>10</v>
      </c>
      <c r="H6" s="3"/>
      <c r="I6" s="3"/>
      <c r="J6" s="11">
        <f>J7+J23+J27+J48+J51+J54+J57</f>
        <v>1028200000</v>
      </c>
      <c r="K6" s="11">
        <f>K7+K23+K27+K48+K51+K54+K57</f>
        <v>1052000000</v>
      </c>
      <c r="L6" s="11">
        <f>K6-J6</f>
        <v>23800000</v>
      </c>
    </row>
    <row r="7" spans="1:12" s="17" customFormat="1" ht="18" customHeight="1">
      <c r="A7" s="16" t="s">
        <v>11</v>
      </c>
      <c r="B7" s="16"/>
      <c r="C7" s="16"/>
      <c r="D7" s="11">
        <f>D8</f>
        <v>576970000</v>
      </c>
      <c r="E7" s="11">
        <f>E8</f>
        <v>572560000</v>
      </c>
      <c r="F7" s="11">
        <f>E7-D7</f>
        <v>-4410000</v>
      </c>
      <c r="G7" s="16" t="s">
        <v>12</v>
      </c>
      <c r="H7" s="16"/>
      <c r="I7" s="16"/>
      <c r="J7" s="11">
        <f>J8+J14+J17</f>
        <v>230832000</v>
      </c>
      <c r="K7" s="11">
        <f>K8+K14+K17</f>
        <v>223031077</v>
      </c>
      <c r="L7" s="11">
        <f>K7-J7</f>
        <v>-7800923</v>
      </c>
    </row>
    <row r="8" spans="1:12" s="17" customFormat="1" ht="18" customHeight="1">
      <c r="A8" s="11"/>
      <c r="B8" s="16" t="s">
        <v>11</v>
      </c>
      <c r="C8" s="16"/>
      <c r="D8" s="11">
        <f>SUM(D9:D20)</f>
        <v>576970000</v>
      </c>
      <c r="E8" s="11">
        <f>SUM(E9:E20)</f>
        <v>572560000</v>
      </c>
      <c r="F8" s="11">
        <f>E8-D8</f>
        <v>-4410000</v>
      </c>
      <c r="G8" s="18"/>
      <c r="H8" s="16" t="s">
        <v>13</v>
      </c>
      <c r="I8" s="16"/>
      <c r="J8" s="11">
        <f>SUM(J9:J13)</f>
        <v>204452000</v>
      </c>
      <c r="K8" s="11">
        <f>SUM(K9:K13)</f>
        <v>203131077</v>
      </c>
      <c r="L8" s="11">
        <f>K8-J8</f>
        <v>-1320923</v>
      </c>
    </row>
    <row r="9" spans="1:12" ht="18" customHeight="1">
      <c r="A9" s="19"/>
      <c r="B9" s="19"/>
      <c r="C9" s="20" t="s">
        <v>14</v>
      </c>
      <c r="D9" s="21">
        <f>[1]세입!D8</f>
        <v>205000000</v>
      </c>
      <c r="E9" s="21">
        <f>[1]세입!E8</f>
        <v>205000000</v>
      </c>
      <c r="F9" s="21">
        <f>E9-D9</f>
        <v>0</v>
      </c>
      <c r="G9" s="19"/>
      <c r="H9" s="19"/>
      <c r="I9" s="20" t="s">
        <v>15</v>
      </c>
      <c r="J9" s="21">
        <f>[1]세출!D8</f>
        <v>147648000</v>
      </c>
      <c r="K9" s="21">
        <f>[1]세출!E8</f>
        <v>146587000</v>
      </c>
      <c r="L9" s="21">
        <f>K9-J9</f>
        <v>-1061000</v>
      </c>
    </row>
    <row r="10" spans="1:12" ht="18" customHeight="1">
      <c r="A10" s="19"/>
      <c r="B10" s="19"/>
      <c r="C10" s="20" t="s">
        <v>16</v>
      </c>
      <c r="D10" s="21">
        <f>[1]세입!D9</f>
        <v>7200000</v>
      </c>
      <c r="E10" s="21">
        <f>[1]세입!E9</f>
        <v>7200000</v>
      </c>
      <c r="F10" s="21">
        <f t="shared" ref="F10:F20" si="0">E10-D10</f>
        <v>0</v>
      </c>
      <c r="G10" s="19"/>
      <c r="H10" s="19"/>
      <c r="I10" s="20" t="s">
        <v>17</v>
      </c>
      <c r="J10" s="21">
        <f>[1]세출!D9</f>
        <v>23228000</v>
      </c>
      <c r="K10" s="21">
        <f>[1]세출!E9</f>
        <v>24257500</v>
      </c>
      <c r="L10" s="21">
        <f t="shared" ref="L10:L13" si="1">K10-J10</f>
        <v>1029500</v>
      </c>
    </row>
    <row r="11" spans="1:12" ht="18" customHeight="1">
      <c r="A11" s="19"/>
      <c r="B11" s="19"/>
      <c r="C11" s="20" t="s">
        <v>18</v>
      </c>
      <c r="D11" s="21">
        <f>[1]세입!D10</f>
        <v>16000000</v>
      </c>
      <c r="E11" s="21">
        <f>[1]세입!E10</f>
        <v>12000000</v>
      </c>
      <c r="F11" s="21">
        <f t="shared" si="0"/>
        <v>-4000000</v>
      </c>
      <c r="G11" s="19"/>
      <c r="H11" s="19"/>
      <c r="I11" s="20" t="s">
        <v>19</v>
      </c>
      <c r="J11" s="21">
        <f>[1]세출!D10</f>
        <v>14240000</v>
      </c>
      <c r="K11" s="21">
        <f>[1]세출!E10</f>
        <v>14237375</v>
      </c>
      <c r="L11" s="21">
        <f t="shared" si="1"/>
        <v>-2625</v>
      </c>
    </row>
    <row r="12" spans="1:12" ht="18" customHeight="1">
      <c r="A12" s="19"/>
      <c r="B12" s="19"/>
      <c r="C12" s="20" t="s">
        <v>20</v>
      </c>
      <c r="D12" s="21">
        <f>[1]세입!D11</f>
        <v>45000000</v>
      </c>
      <c r="E12" s="21">
        <f>[1]세입!E11</f>
        <v>45000000</v>
      </c>
      <c r="F12" s="21">
        <f t="shared" si="0"/>
        <v>0</v>
      </c>
      <c r="G12" s="19"/>
      <c r="H12" s="19"/>
      <c r="I12" s="20" t="s">
        <v>21</v>
      </c>
      <c r="J12" s="21">
        <f>[1]세출!D11</f>
        <v>15636000</v>
      </c>
      <c r="K12" s="21">
        <f>[1]세출!E11</f>
        <v>15749202</v>
      </c>
      <c r="L12" s="21">
        <f t="shared" si="1"/>
        <v>113202</v>
      </c>
    </row>
    <row r="13" spans="1:12" ht="18" customHeight="1">
      <c r="A13" s="19"/>
      <c r="B13" s="19"/>
      <c r="C13" s="20" t="s">
        <v>22</v>
      </c>
      <c r="D13" s="21">
        <f>[1]세입!D12</f>
        <v>44000000</v>
      </c>
      <c r="E13" s="21">
        <f>[1]세입!E12</f>
        <v>40000000</v>
      </c>
      <c r="F13" s="21">
        <f t="shared" si="0"/>
        <v>-4000000</v>
      </c>
      <c r="G13" s="19"/>
      <c r="H13" s="19"/>
      <c r="I13" s="20" t="s">
        <v>23</v>
      </c>
      <c r="J13" s="21">
        <f>[1]세출!D12</f>
        <v>3700000</v>
      </c>
      <c r="K13" s="21">
        <f>[1]세출!E12</f>
        <v>2300000</v>
      </c>
      <c r="L13" s="21">
        <f t="shared" si="1"/>
        <v>-1400000</v>
      </c>
    </row>
    <row r="14" spans="1:12" ht="18" customHeight="1">
      <c r="A14" s="19"/>
      <c r="B14" s="19"/>
      <c r="C14" s="20" t="s">
        <v>24</v>
      </c>
      <c r="D14" s="21">
        <f>[1]세입!D13</f>
        <v>32000000</v>
      </c>
      <c r="E14" s="21">
        <f>[1]세입!E13</f>
        <v>27000000</v>
      </c>
      <c r="F14" s="21">
        <f t="shared" si="0"/>
        <v>-5000000</v>
      </c>
      <c r="G14" s="18"/>
      <c r="H14" s="16" t="s">
        <v>25</v>
      </c>
      <c r="I14" s="16"/>
      <c r="J14" s="22">
        <f>SUM(J15:J16)</f>
        <v>2400000</v>
      </c>
      <c r="K14" s="22">
        <f>SUM(K15:K16)</f>
        <v>1600000</v>
      </c>
      <c r="L14" s="22">
        <f>K14-J14</f>
        <v>-800000</v>
      </c>
    </row>
    <row r="15" spans="1:12" ht="18" customHeight="1">
      <c r="A15" s="19"/>
      <c r="B15" s="19"/>
      <c r="C15" s="20" t="s">
        <v>26</v>
      </c>
      <c r="D15" s="21">
        <f>[1]세입!D14</f>
        <v>40000000</v>
      </c>
      <c r="E15" s="21">
        <f>[1]세입!E14</f>
        <v>30000000</v>
      </c>
      <c r="F15" s="21">
        <f t="shared" si="0"/>
        <v>-10000000</v>
      </c>
      <c r="G15" s="19"/>
      <c r="H15" s="19"/>
      <c r="I15" s="20" t="s">
        <v>27</v>
      </c>
      <c r="J15" s="21">
        <f>[1]세출!D14</f>
        <v>1200000</v>
      </c>
      <c r="K15" s="21">
        <f>[1]세출!E14</f>
        <v>1000000</v>
      </c>
      <c r="L15" s="21">
        <f>K15-J15</f>
        <v>-200000</v>
      </c>
    </row>
    <row r="16" spans="1:12" ht="18" customHeight="1">
      <c r="A16" s="19"/>
      <c r="B16" s="19"/>
      <c r="C16" s="20" t="s">
        <v>28</v>
      </c>
      <c r="D16" s="21">
        <f>[1]세입!D15</f>
        <v>40000000</v>
      </c>
      <c r="E16" s="21">
        <f>[1]세입!E15</f>
        <v>58000000</v>
      </c>
      <c r="F16" s="21">
        <f t="shared" si="0"/>
        <v>18000000</v>
      </c>
      <c r="G16" s="19"/>
      <c r="H16" s="19"/>
      <c r="I16" s="20" t="s">
        <v>29</v>
      </c>
      <c r="J16" s="21">
        <f>[1]세출!D15</f>
        <v>1200000</v>
      </c>
      <c r="K16" s="21">
        <f>[1]세출!E15</f>
        <v>600000</v>
      </c>
      <c r="L16" s="21">
        <f>K16-J16</f>
        <v>-600000</v>
      </c>
    </row>
    <row r="17" spans="1:12" ht="18" customHeight="1">
      <c r="A17" s="19"/>
      <c r="B17" s="19"/>
      <c r="C17" s="20" t="s">
        <v>30</v>
      </c>
      <c r="D17" s="21">
        <f>[1]세입!D16</f>
        <v>2250000</v>
      </c>
      <c r="E17" s="21">
        <f>[1]세입!E16</f>
        <v>3000000</v>
      </c>
      <c r="F17" s="21">
        <f t="shared" si="0"/>
        <v>750000</v>
      </c>
      <c r="G17" s="18"/>
      <c r="H17" s="16" t="s">
        <v>31</v>
      </c>
      <c r="I17" s="16"/>
      <c r="J17" s="22">
        <f>SUM(J18:J22)</f>
        <v>23980000</v>
      </c>
      <c r="K17" s="22">
        <f>SUM(K18:K22)</f>
        <v>18300000</v>
      </c>
      <c r="L17" s="22">
        <f>K17-J17</f>
        <v>-5680000</v>
      </c>
    </row>
    <row r="18" spans="1:12" ht="18" customHeight="1">
      <c r="A18" s="19"/>
      <c r="B18" s="19"/>
      <c r="C18" s="20" t="s">
        <v>32</v>
      </c>
      <c r="D18" s="21">
        <f>[1]세입!D17</f>
        <v>77200000</v>
      </c>
      <c r="E18" s="21">
        <f>[1]세입!E17</f>
        <v>76800000</v>
      </c>
      <c r="F18" s="21">
        <f t="shared" si="0"/>
        <v>-400000</v>
      </c>
      <c r="G18" s="19"/>
      <c r="H18" s="19"/>
      <c r="I18" s="20" t="s">
        <v>33</v>
      </c>
      <c r="J18" s="21">
        <f>[1]세출!D17</f>
        <v>2500000</v>
      </c>
      <c r="K18" s="21">
        <f>[1]세출!E17</f>
        <v>1000000</v>
      </c>
      <c r="L18" s="21">
        <f>K18-J18</f>
        <v>-1500000</v>
      </c>
    </row>
    <row r="19" spans="1:12" ht="18" customHeight="1">
      <c r="A19" s="19"/>
      <c r="B19" s="19"/>
      <c r="C19" s="20" t="s">
        <v>34</v>
      </c>
      <c r="D19" s="21">
        <f>[1]세입!D18</f>
        <v>46320000</v>
      </c>
      <c r="E19" s="21">
        <f>[1]세입!E18</f>
        <v>46560000</v>
      </c>
      <c r="F19" s="21">
        <f t="shared" si="0"/>
        <v>240000</v>
      </c>
      <c r="G19" s="19"/>
      <c r="H19" s="19"/>
      <c r="I19" s="20" t="s">
        <v>35</v>
      </c>
      <c r="J19" s="21">
        <f>[1]세출!D18</f>
        <v>12400000</v>
      </c>
      <c r="K19" s="21">
        <f>[1]세출!E18</f>
        <v>12000000</v>
      </c>
      <c r="L19" s="21">
        <f t="shared" ref="L19:L31" si="2">K19-J19</f>
        <v>-400000</v>
      </c>
    </row>
    <row r="20" spans="1:12" ht="18" customHeight="1">
      <c r="A20" s="19"/>
      <c r="B20" s="19"/>
      <c r="C20" s="20" t="s">
        <v>36</v>
      </c>
      <c r="D20" s="21">
        <f>[1]세입!D19</f>
        <v>22000000</v>
      </c>
      <c r="E20" s="21">
        <f>[1]세입!E19</f>
        <v>22000000</v>
      </c>
      <c r="F20" s="21">
        <f t="shared" si="0"/>
        <v>0</v>
      </c>
      <c r="G20" s="19"/>
      <c r="H20" s="19"/>
      <c r="I20" s="20" t="s">
        <v>37</v>
      </c>
      <c r="J20" s="21">
        <f>[1]세출!D19</f>
        <v>2880000</v>
      </c>
      <c r="K20" s="21">
        <f>[1]세출!E19</f>
        <v>800000</v>
      </c>
      <c r="L20" s="21">
        <f t="shared" si="2"/>
        <v>-2080000</v>
      </c>
    </row>
    <row r="21" spans="1:12" ht="18" customHeight="1">
      <c r="A21" s="16" t="s">
        <v>38</v>
      </c>
      <c r="B21" s="16"/>
      <c r="C21" s="16"/>
      <c r="D21" s="22">
        <f>D22</f>
        <v>376580000</v>
      </c>
      <c r="E21" s="22">
        <f>E22</f>
        <v>418000000</v>
      </c>
      <c r="F21" s="22">
        <f>E21-D21</f>
        <v>41420000</v>
      </c>
      <c r="G21" s="19"/>
      <c r="H21" s="19"/>
      <c r="I21" s="20" t="s">
        <v>39</v>
      </c>
      <c r="J21" s="21">
        <f>[1]세출!D20</f>
        <v>5000000</v>
      </c>
      <c r="K21" s="21">
        <f>[1]세출!E20</f>
        <v>4000000</v>
      </c>
      <c r="L21" s="21">
        <f t="shared" si="2"/>
        <v>-1000000</v>
      </c>
    </row>
    <row r="22" spans="1:12" ht="18" customHeight="1">
      <c r="A22" s="18"/>
      <c r="B22" s="16" t="s">
        <v>38</v>
      </c>
      <c r="C22" s="16"/>
      <c r="D22" s="22">
        <f>SUM(D23:D32)</f>
        <v>376580000</v>
      </c>
      <c r="E22" s="22">
        <f>SUM(E23:E32)</f>
        <v>418000000</v>
      </c>
      <c r="F22" s="22">
        <f>E22-D22</f>
        <v>41420000</v>
      </c>
      <c r="G22" s="19"/>
      <c r="H22" s="19"/>
      <c r="I22" s="20" t="s">
        <v>40</v>
      </c>
      <c r="J22" s="21">
        <f>[1]세출!D21</f>
        <v>1200000</v>
      </c>
      <c r="K22" s="21">
        <f>[1]세출!E21</f>
        <v>500000</v>
      </c>
      <c r="L22" s="21">
        <f t="shared" si="2"/>
        <v>-700000</v>
      </c>
    </row>
    <row r="23" spans="1:12" ht="18" customHeight="1">
      <c r="A23" s="19"/>
      <c r="B23" s="19"/>
      <c r="C23" s="20" t="s">
        <v>41</v>
      </c>
      <c r="D23" s="21">
        <f>[1]세입!D22</f>
        <v>86400000</v>
      </c>
      <c r="E23" s="21">
        <f>[1]세입!E22</f>
        <v>74400000</v>
      </c>
      <c r="F23" s="21">
        <f>E23-D23</f>
        <v>-12000000</v>
      </c>
      <c r="G23" s="16" t="s">
        <v>42</v>
      </c>
      <c r="H23" s="16"/>
      <c r="I23" s="16"/>
      <c r="J23" s="22">
        <f>J24</f>
        <v>5500000</v>
      </c>
      <c r="K23" s="22">
        <f>K24</f>
        <v>1300000</v>
      </c>
      <c r="L23" s="22">
        <f t="shared" si="2"/>
        <v>-4200000</v>
      </c>
    </row>
    <row r="24" spans="1:12" ht="18" customHeight="1">
      <c r="A24" s="19"/>
      <c r="B24" s="19"/>
      <c r="C24" s="20" t="s">
        <v>43</v>
      </c>
      <c r="D24" s="21">
        <f>[1]세입!D23</f>
        <v>46800000</v>
      </c>
      <c r="E24" s="21">
        <f>[1]세입!E23</f>
        <v>48000000</v>
      </c>
      <c r="F24" s="21">
        <f t="shared" ref="F24:F35" si="3">E24-D24</f>
        <v>1200000</v>
      </c>
      <c r="G24" s="18"/>
      <c r="H24" s="23" t="s">
        <v>44</v>
      </c>
      <c r="I24" s="24"/>
      <c r="J24" s="22">
        <f>SUM(J25:J26)</f>
        <v>5500000</v>
      </c>
      <c r="K24" s="22">
        <f>SUM(K25:K26)</f>
        <v>1300000</v>
      </c>
      <c r="L24" s="22">
        <f t="shared" si="2"/>
        <v>-4200000</v>
      </c>
    </row>
    <row r="25" spans="1:12" ht="18" customHeight="1">
      <c r="A25" s="19"/>
      <c r="B25" s="19"/>
      <c r="C25" s="20" t="s">
        <v>45</v>
      </c>
      <c r="D25" s="21">
        <f>[1]세입!D24</f>
        <v>134400000</v>
      </c>
      <c r="E25" s="21">
        <f>[1]세입!E24</f>
        <v>172000000</v>
      </c>
      <c r="F25" s="21">
        <f t="shared" si="3"/>
        <v>37600000</v>
      </c>
      <c r="G25" s="19"/>
      <c r="H25" s="19"/>
      <c r="I25" s="20" t="s">
        <v>46</v>
      </c>
      <c r="J25" s="21">
        <f>[1]세출!D24</f>
        <v>3000000</v>
      </c>
      <c r="K25" s="21">
        <f>[1]세출!E24</f>
        <v>1000000</v>
      </c>
      <c r="L25" s="21">
        <f t="shared" si="2"/>
        <v>-2000000</v>
      </c>
    </row>
    <row r="26" spans="1:12" ht="18" customHeight="1">
      <c r="A26" s="19"/>
      <c r="B26" s="19"/>
      <c r="C26" s="20" t="s">
        <v>47</v>
      </c>
      <c r="D26" s="21">
        <f>[1]세입!D25</f>
        <v>37200000</v>
      </c>
      <c r="E26" s="21">
        <f>[1]세입!E25</f>
        <v>44400000</v>
      </c>
      <c r="F26" s="21">
        <f t="shared" si="3"/>
        <v>7200000</v>
      </c>
      <c r="G26" s="19"/>
      <c r="H26" s="19"/>
      <c r="I26" s="20" t="s">
        <v>48</v>
      </c>
      <c r="J26" s="21">
        <f>[1]세출!D25</f>
        <v>2500000</v>
      </c>
      <c r="K26" s="21">
        <f>[1]세출!E25</f>
        <v>300000</v>
      </c>
      <c r="L26" s="21">
        <f t="shared" si="2"/>
        <v>-2200000</v>
      </c>
    </row>
    <row r="27" spans="1:12" ht="18" customHeight="1">
      <c r="A27" s="19"/>
      <c r="B27" s="19"/>
      <c r="C27" s="20" t="s">
        <v>49</v>
      </c>
      <c r="D27" s="21">
        <f>[1]세입!D26</f>
        <v>24000000</v>
      </c>
      <c r="E27" s="21">
        <f>[1]세입!E26</f>
        <v>24000000</v>
      </c>
      <c r="F27" s="21">
        <f t="shared" si="3"/>
        <v>0</v>
      </c>
      <c r="G27" s="16" t="s">
        <v>50</v>
      </c>
      <c r="H27" s="16"/>
      <c r="I27" s="16"/>
      <c r="J27" s="22">
        <f>J28+J32+J36</f>
        <v>718620000</v>
      </c>
      <c r="K27" s="22">
        <f>K28+K32+K36</f>
        <v>756555600</v>
      </c>
      <c r="L27" s="22">
        <f t="shared" si="2"/>
        <v>37935600</v>
      </c>
    </row>
    <row r="28" spans="1:12" ht="18" customHeight="1">
      <c r="A28" s="19"/>
      <c r="B28" s="19"/>
      <c r="C28" s="20" t="s">
        <v>51</v>
      </c>
      <c r="D28" s="21">
        <f>[1]세입!D27</f>
        <v>17280000</v>
      </c>
      <c r="E28" s="21">
        <f>[1]세입!E27</f>
        <v>39200000</v>
      </c>
      <c r="F28" s="21">
        <f t="shared" si="3"/>
        <v>21920000</v>
      </c>
      <c r="G28" s="18"/>
      <c r="H28" s="16" t="s">
        <v>52</v>
      </c>
      <c r="I28" s="16"/>
      <c r="J28" s="22">
        <f>SUM(J29:J31)</f>
        <v>4500000</v>
      </c>
      <c r="K28" s="22">
        <f>SUM(K29:K31)</f>
        <v>3000000</v>
      </c>
      <c r="L28" s="22">
        <f t="shared" si="2"/>
        <v>-1500000</v>
      </c>
    </row>
    <row r="29" spans="1:12" ht="18" customHeight="1">
      <c r="A29" s="19"/>
      <c r="B29" s="19"/>
      <c r="C29" s="20" t="s">
        <v>53</v>
      </c>
      <c r="D29" s="21">
        <f>[1]세입!D28</f>
        <v>24000000</v>
      </c>
      <c r="E29" s="21">
        <f>[1]세입!E28</f>
        <v>10000000</v>
      </c>
      <c r="F29" s="21">
        <f t="shared" si="3"/>
        <v>-14000000</v>
      </c>
      <c r="G29" s="19"/>
      <c r="H29" s="19"/>
      <c r="I29" s="20" t="s">
        <v>54</v>
      </c>
      <c r="J29" s="21">
        <f>[1]세출!D28</f>
        <v>3000000</v>
      </c>
      <c r="K29" s="21">
        <f>[1]세출!E28</f>
        <v>2900000</v>
      </c>
      <c r="L29" s="21">
        <f t="shared" si="2"/>
        <v>-100000</v>
      </c>
    </row>
    <row r="30" spans="1:12" ht="18" customHeight="1">
      <c r="A30" s="19"/>
      <c r="B30" s="19"/>
      <c r="C30" s="20" t="s">
        <v>55</v>
      </c>
      <c r="D30" s="21">
        <f>[1]세입!D29</f>
        <v>2000000</v>
      </c>
      <c r="E30" s="21">
        <f>[1]세입!E29</f>
        <v>2000000</v>
      </c>
      <c r="F30" s="21">
        <f t="shared" si="3"/>
        <v>0</v>
      </c>
      <c r="G30" s="19"/>
      <c r="H30" s="19"/>
      <c r="I30" s="20" t="s">
        <v>56</v>
      </c>
      <c r="J30" s="21">
        <f>[1]세출!D29</f>
        <v>1000000</v>
      </c>
      <c r="K30" s="21">
        <f>[1]세출!E29</f>
        <v>0</v>
      </c>
      <c r="L30" s="21">
        <f t="shared" si="2"/>
        <v>-1000000</v>
      </c>
    </row>
    <row r="31" spans="1:12" ht="18" customHeight="1">
      <c r="A31" s="19"/>
      <c r="B31" s="19"/>
      <c r="C31" s="20" t="s">
        <v>57</v>
      </c>
      <c r="D31" s="21">
        <f>[1]세입!D30</f>
        <v>1500000</v>
      </c>
      <c r="E31" s="21">
        <f>[1]세입!E30</f>
        <v>1500000</v>
      </c>
      <c r="F31" s="21">
        <f t="shared" si="3"/>
        <v>0</v>
      </c>
      <c r="G31" s="19"/>
      <c r="H31" s="19"/>
      <c r="I31" s="20" t="s">
        <v>58</v>
      </c>
      <c r="J31" s="21">
        <f>[1]세출!D30</f>
        <v>500000</v>
      </c>
      <c r="K31" s="21">
        <f>[1]세출!E30</f>
        <v>100000</v>
      </c>
      <c r="L31" s="21">
        <f t="shared" si="2"/>
        <v>-400000</v>
      </c>
    </row>
    <row r="32" spans="1:12" ht="18" customHeight="1">
      <c r="A32" s="19"/>
      <c r="B32" s="19"/>
      <c r="C32" s="20" t="s">
        <v>59</v>
      </c>
      <c r="D32" s="21">
        <f>[1]세입!D31</f>
        <v>3000000</v>
      </c>
      <c r="E32" s="21">
        <f>[1]세입!E31</f>
        <v>2500000</v>
      </c>
      <c r="F32" s="21">
        <f t="shared" si="3"/>
        <v>-500000</v>
      </c>
      <c r="G32" s="18"/>
      <c r="H32" s="16" t="s">
        <v>60</v>
      </c>
      <c r="I32" s="16"/>
      <c r="J32" s="22">
        <f>SUM(J33:J35)</f>
        <v>4300000</v>
      </c>
      <c r="K32" s="22">
        <f>SUM(K33:K35)</f>
        <v>2500000</v>
      </c>
      <c r="L32" s="22">
        <f>K32-J32</f>
        <v>-1800000</v>
      </c>
    </row>
    <row r="33" spans="1:12" ht="18" customHeight="1">
      <c r="A33" s="16" t="s">
        <v>61</v>
      </c>
      <c r="B33" s="16"/>
      <c r="C33" s="16"/>
      <c r="D33" s="22">
        <f>SUM(D34)</f>
        <v>30000000</v>
      </c>
      <c r="E33" s="22">
        <f>SUM(E34)</f>
        <v>30000000</v>
      </c>
      <c r="F33" s="21">
        <f>E33-D33</f>
        <v>0</v>
      </c>
      <c r="G33" s="19"/>
      <c r="H33" s="19"/>
      <c r="I33" s="20" t="s">
        <v>62</v>
      </c>
      <c r="J33" s="21">
        <f>[1]세출!D32</f>
        <v>2300000</v>
      </c>
      <c r="K33" s="21">
        <f>[1]세출!E32</f>
        <v>1000000</v>
      </c>
      <c r="L33" s="21">
        <f>K33-J33</f>
        <v>-1300000</v>
      </c>
    </row>
    <row r="34" spans="1:12" ht="18" customHeight="1">
      <c r="A34" s="18"/>
      <c r="B34" s="16" t="s">
        <v>61</v>
      </c>
      <c r="C34" s="16"/>
      <c r="D34" s="22">
        <f>SUM(D35)</f>
        <v>30000000</v>
      </c>
      <c r="E34" s="22">
        <f>SUM(E35)</f>
        <v>30000000</v>
      </c>
      <c r="F34" s="21">
        <f>E34-D34</f>
        <v>0</v>
      </c>
      <c r="G34" s="19"/>
      <c r="H34" s="19"/>
      <c r="I34" s="20" t="s">
        <v>63</v>
      </c>
      <c r="J34" s="21">
        <f>[1]세출!D33</f>
        <v>1000000</v>
      </c>
      <c r="K34" s="21">
        <f>[1]세출!E33</f>
        <v>500000</v>
      </c>
      <c r="L34" s="21">
        <f t="shared" ref="L34:L35" si="4">K34-J34</f>
        <v>-500000</v>
      </c>
    </row>
    <row r="35" spans="1:12" ht="18" customHeight="1">
      <c r="A35" s="19"/>
      <c r="B35" s="19"/>
      <c r="C35" s="20" t="s">
        <v>64</v>
      </c>
      <c r="D35" s="21">
        <f>[1]세입!D34</f>
        <v>30000000</v>
      </c>
      <c r="E35" s="21">
        <f>[1]세입!E34</f>
        <v>30000000</v>
      </c>
      <c r="F35" s="21">
        <f t="shared" si="3"/>
        <v>0</v>
      </c>
      <c r="G35" s="19"/>
      <c r="H35" s="19"/>
      <c r="I35" s="20" t="s">
        <v>65</v>
      </c>
      <c r="J35" s="21">
        <f>[1]세출!D34</f>
        <v>1000000</v>
      </c>
      <c r="K35" s="21">
        <f>[1]세출!E34</f>
        <v>1000000</v>
      </c>
      <c r="L35" s="21">
        <f t="shared" si="4"/>
        <v>0</v>
      </c>
    </row>
    <row r="36" spans="1:12" ht="18" customHeight="1">
      <c r="A36" s="16" t="s">
        <v>66</v>
      </c>
      <c r="B36" s="16"/>
      <c r="C36" s="16"/>
      <c r="D36" s="22">
        <f>D37</f>
        <v>44250000</v>
      </c>
      <c r="E36" s="22">
        <f>E37</f>
        <v>29336422</v>
      </c>
      <c r="F36" s="22">
        <f>E36-D36</f>
        <v>-14913578</v>
      </c>
      <c r="G36" s="19"/>
      <c r="H36" s="16" t="s">
        <v>67</v>
      </c>
      <c r="I36" s="16"/>
      <c r="J36" s="22">
        <f>SUM(J37:J47)</f>
        <v>709820000</v>
      </c>
      <c r="K36" s="22">
        <f>SUM(K37:K47)</f>
        <v>751055600</v>
      </c>
      <c r="L36" s="22">
        <f>K36-J36</f>
        <v>41235600</v>
      </c>
    </row>
    <row r="37" spans="1:12" ht="18" customHeight="1">
      <c r="A37" s="18"/>
      <c r="B37" s="16" t="s">
        <v>66</v>
      </c>
      <c r="C37" s="16"/>
      <c r="D37" s="22">
        <f>SUM(D38:D38)</f>
        <v>44250000</v>
      </c>
      <c r="E37" s="22">
        <f>SUM(E38:E38)</f>
        <v>29336422</v>
      </c>
      <c r="F37" s="22">
        <f>E37-D37</f>
        <v>-14913578</v>
      </c>
      <c r="G37" s="19"/>
      <c r="H37" s="19"/>
      <c r="I37" s="20" t="s">
        <v>68</v>
      </c>
      <c r="J37" s="21">
        <f>[1]세출!D36</f>
        <v>95000000</v>
      </c>
      <c r="K37" s="21">
        <f>[1]세출!E36</f>
        <v>80000000</v>
      </c>
      <c r="L37" s="21">
        <f>K37-J37</f>
        <v>-15000000</v>
      </c>
    </row>
    <row r="38" spans="1:12" ht="18" customHeight="1">
      <c r="A38" s="19"/>
      <c r="B38" s="19"/>
      <c r="C38" s="20" t="s">
        <v>69</v>
      </c>
      <c r="D38" s="21">
        <f>[1]세입!D37</f>
        <v>44250000</v>
      </c>
      <c r="E38" s="21">
        <f>[1]세입!E37</f>
        <v>29336422</v>
      </c>
      <c r="F38" s="21">
        <f>E38-D38</f>
        <v>-14913578</v>
      </c>
      <c r="G38" s="19"/>
      <c r="H38" s="19"/>
      <c r="I38" s="20" t="s">
        <v>70</v>
      </c>
      <c r="J38" s="21">
        <f>[1]세출!D37</f>
        <v>92000000</v>
      </c>
      <c r="K38" s="21">
        <f>[1]세출!E37</f>
        <v>92000000</v>
      </c>
      <c r="L38" s="21">
        <f t="shared" ref="L38:L47" si="5">K38-J38</f>
        <v>0</v>
      </c>
    </row>
    <row r="39" spans="1:12" ht="18" customHeight="1">
      <c r="A39" s="16" t="s">
        <v>71</v>
      </c>
      <c r="B39" s="16"/>
      <c r="C39" s="16"/>
      <c r="D39" s="22">
        <f>D40</f>
        <v>400000</v>
      </c>
      <c r="E39" s="22">
        <f>E40</f>
        <v>2103578</v>
      </c>
      <c r="F39" s="22">
        <f>F40</f>
        <v>1703578</v>
      </c>
      <c r="G39" s="19"/>
      <c r="H39" s="19"/>
      <c r="I39" s="20" t="s">
        <v>72</v>
      </c>
      <c r="J39" s="21">
        <f>[1]세출!D38</f>
        <v>163400000</v>
      </c>
      <c r="K39" s="21">
        <f>[1]세출!E38</f>
        <v>200000000</v>
      </c>
      <c r="L39" s="21">
        <f t="shared" si="5"/>
        <v>36600000</v>
      </c>
    </row>
    <row r="40" spans="1:12" ht="18" customHeight="1">
      <c r="A40" s="18"/>
      <c r="B40" s="16" t="s">
        <v>71</v>
      </c>
      <c r="C40" s="16"/>
      <c r="D40" s="22">
        <f>SUM(D41:D42)</f>
        <v>400000</v>
      </c>
      <c r="E40" s="22">
        <f>SUM(E41:E42)</f>
        <v>2103578</v>
      </c>
      <c r="F40" s="22">
        <f>E40-D40</f>
        <v>1703578</v>
      </c>
      <c r="G40" s="19"/>
      <c r="H40" s="19"/>
      <c r="I40" s="20" t="s">
        <v>73</v>
      </c>
      <c r="J40" s="21">
        <f>[1]세출!D39</f>
        <v>68100000</v>
      </c>
      <c r="K40" s="21">
        <f>[1]세출!E39</f>
        <v>68000000</v>
      </c>
      <c r="L40" s="21">
        <f t="shared" si="5"/>
        <v>-100000</v>
      </c>
    </row>
    <row r="41" spans="1:12" ht="18" customHeight="1">
      <c r="A41" s="19"/>
      <c r="B41" s="19"/>
      <c r="C41" s="20" t="s">
        <v>74</v>
      </c>
      <c r="D41" s="21">
        <f>[1]세입!D40</f>
        <v>200000</v>
      </c>
      <c r="E41" s="21">
        <f>[1]세입!E40</f>
        <v>300000</v>
      </c>
      <c r="F41" s="21">
        <f>E41-D41</f>
        <v>100000</v>
      </c>
      <c r="G41" s="19"/>
      <c r="H41" s="19"/>
      <c r="I41" s="20" t="s">
        <v>75</v>
      </c>
      <c r="J41" s="21">
        <f>[1]세출!D40</f>
        <v>58000000</v>
      </c>
      <c r="K41" s="21">
        <f>[1]세출!E40</f>
        <v>48000000</v>
      </c>
      <c r="L41" s="21">
        <f t="shared" si="5"/>
        <v>-10000000</v>
      </c>
    </row>
    <row r="42" spans="1:12" ht="18" customHeight="1">
      <c r="A42" s="19"/>
      <c r="B42" s="19"/>
      <c r="C42" s="20" t="s">
        <v>76</v>
      </c>
      <c r="D42" s="21">
        <f>[1]세입!D41</f>
        <v>200000</v>
      </c>
      <c r="E42" s="21">
        <f>[1]세입!E41</f>
        <v>1803578</v>
      </c>
      <c r="F42" s="21">
        <f>E42-D42</f>
        <v>1603578</v>
      </c>
      <c r="G42" s="19"/>
      <c r="H42" s="19"/>
      <c r="I42" s="20" t="s">
        <v>77</v>
      </c>
      <c r="J42" s="21">
        <f>[1]세출!D41</f>
        <v>55000000</v>
      </c>
      <c r="K42" s="21">
        <f>[1]세출!E41</f>
        <v>98000000</v>
      </c>
      <c r="L42" s="21">
        <f t="shared" si="5"/>
        <v>43000000</v>
      </c>
    </row>
    <row r="43" spans="1:12" ht="18" customHeight="1">
      <c r="A43" s="25"/>
      <c r="B43" s="25"/>
      <c r="C43" s="25"/>
      <c r="D43" s="22"/>
      <c r="E43" s="22"/>
      <c r="F43" s="22"/>
      <c r="G43" s="19"/>
      <c r="H43" s="19"/>
      <c r="I43" s="20" t="s">
        <v>78</v>
      </c>
      <c r="J43" s="21">
        <f>[1]세출!D42</f>
        <v>26300000</v>
      </c>
      <c r="K43" s="21">
        <f>[1]세출!E42</f>
        <v>13000000</v>
      </c>
      <c r="L43" s="21">
        <f t="shared" si="5"/>
        <v>-13300000</v>
      </c>
    </row>
    <row r="44" spans="1:12" ht="18" customHeight="1">
      <c r="A44" s="25"/>
      <c r="B44" s="25"/>
      <c r="C44" s="25"/>
      <c r="D44" s="22"/>
      <c r="E44" s="22"/>
      <c r="F44" s="22"/>
      <c r="G44" s="19"/>
      <c r="H44" s="19"/>
      <c r="I44" s="20" t="s">
        <v>79</v>
      </c>
      <c r="J44" s="21">
        <f>[1]세출!D43</f>
        <v>79200000</v>
      </c>
      <c r="K44" s="21">
        <f>[1]세출!E43</f>
        <v>79495600</v>
      </c>
      <c r="L44" s="21">
        <f t="shared" si="5"/>
        <v>295600</v>
      </c>
    </row>
    <row r="45" spans="1:12" ht="18" customHeight="1">
      <c r="A45" s="19"/>
      <c r="B45" s="19"/>
      <c r="C45" s="20"/>
      <c r="D45" s="21"/>
      <c r="E45" s="21"/>
      <c r="F45" s="21"/>
      <c r="G45" s="19"/>
      <c r="H45" s="19"/>
      <c r="I45" s="20" t="s">
        <v>80</v>
      </c>
      <c r="J45" s="21">
        <f>[1]세출!D44</f>
        <v>47820000</v>
      </c>
      <c r="K45" s="21">
        <f>[1]세출!E44</f>
        <v>48060000</v>
      </c>
      <c r="L45" s="21">
        <f t="shared" si="5"/>
        <v>240000</v>
      </c>
    </row>
    <row r="46" spans="1:12" ht="18" customHeight="1">
      <c r="A46" s="19"/>
      <c r="B46" s="19"/>
      <c r="C46" s="20"/>
      <c r="D46" s="21"/>
      <c r="E46" s="21"/>
      <c r="F46" s="21"/>
      <c r="G46" s="19"/>
      <c r="H46" s="19"/>
      <c r="I46" s="20" t="s">
        <v>81</v>
      </c>
      <c r="J46" s="21">
        <f>[1]세출!D45</f>
        <v>3000000</v>
      </c>
      <c r="K46" s="21">
        <f>[1]세출!E45</f>
        <v>2500000</v>
      </c>
      <c r="L46" s="21">
        <f t="shared" si="5"/>
        <v>-500000</v>
      </c>
    </row>
    <row r="47" spans="1:12" ht="18" customHeight="1">
      <c r="A47" s="19"/>
      <c r="B47" s="19"/>
      <c r="C47" s="20"/>
      <c r="D47" s="21"/>
      <c r="E47" s="21"/>
      <c r="F47" s="21"/>
      <c r="G47" s="19"/>
      <c r="H47" s="19"/>
      <c r="I47" s="20" t="s">
        <v>82</v>
      </c>
      <c r="J47" s="21">
        <f>[1]세출!D46</f>
        <v>22000000</v>
      </c>
      <c r="K47" s="21">
        <f>[1]세출!E46</f>
        <v>22000000</v>
      </c>
      <c r="L47" s="21">
        <f t="shared" si="5"/>
        <v>0</v>
      </c>
    </row>
    <row r="48" spans="1:12" ht="18" customHeight="1">
      <c r="A48" s="19"/>
      <c r="B48" s="19"/>
      <c r="C48" s="20"/>
      <c r="D48" s="21"/>
      <c r="E48" s="21"/>
      <c r="F48" s="21"/>
      <c r="G48" s="16" t="s">
        <v>83</v>
      </c>
      <c r="H48" s="16"/>
      <c r="I48" s="16"/>
      <c r="J48" s="22">
        <f>J49</f>
        <v>1000000</v>
      </c>
      <c r="K48" s="22">
        <f>K49</f>
        <v>685416</v>
      </c>
      <c r="L48" s="22">
        <f>L49</f>
        <v>-314584</v>
      </c>
    </row>
    <row r="49" spans="1:12" ht="18" customHeight="1">
      <c r="A49" s="19"/>
      <c r="B49" s="19"/>
      <c r="C49" s="20"/>
      <c r="D49" s="21"/>
      <c r="E49" s="21"/>
      <c r="F49" s="21"/>
      <c r="G49" s="18" t="s">
        <v>84</v>
      </c>
      <c r="H49" s="16" t="s">
        <v>83</v>
      </c>
      <c r="I49" s="16"/>
      <c r="J49" s="22">
        <f>J50</f>
        <v>1000000</v>
      </c>
      <c r="K49" s="22">
        <f>K50</f>
        <v>685416</v>
      </c>
      <c r="L49" s="22">
        <f t="shared" ref="L49:L59" si="6">K49-J49</f>
        <v>-314584</v>
      </c>
    </row>
    <row r="50" spans="1:12" ht="18" customHeight="1">
      <c r="A50" s="19"/>
      <c r="B50" s="19"/>
      <c r="C50" s="20"/>
      <c r="D50" s="21"/>
      <c r="E50" s="21"/>
      <c r="F50" s="21"/>
      <c r="G50" s="19"/>
      <c r="H50" s="19"/>
      <c r="I50" s="20" t="s">
        <v>85</v>
      </c>
      <c r="J50" s="21">
        <f>[1]세출!D49</f>
        <v>1000000</v>
      </c>
      <c r="K50" s="21">
        <v>685416</v>
      </c>
      <c r="L50" s="21">
        <f t="shared" si="6"/>
        <v>-314584</v>
      </c>
    </row>
    <row r="51" spans="1:12" ht="18" customHeight="1">
      <c r="A51" s="19"/>
      <c r="B51" s="19"/>
      <c r="C51" s="20"/>
      <c r="D51" s="21"/>
      <c r="E51" s="21"/>
      <c r="F51" s="21"/>
      <c r="G51" s="16" t="s">
        <v>86</v>
      </c>
      <c r="H51" s="16"/>
      <c r="I51" s="16"/>
      <c r="J51" s="22">
        <f>J52</f>
        <v>500000</v>
      </c>
      <c r="K51" s="22">
        <f>K52</f>
        <v>100000</v>
      </c>
      <c r="L51" s="22">
        <f t="shared" si="6"/>
        <v>-400000</v>
      </c>
    </row>
    <row r="52" spans="1:12" ht="18" customHeight="1">
      <c r="A52" s="19"/>
      <c r="B52" s="19"/>
      <c r="C52" s="20"/>
      <c r="D52" s="21"/>
      <c r="E52" s="21"/>
      <c r="F52" s="21"/>
      <c r="G52" s="26"/>
      <c r="H52" s="16" t="s">
        <v>86</v>
      </c>
      <c r="I52" s="16"/>
      <c r="J52" s="22">
        <f>J53</f>
        <v>500000</v>
      </c>
      <c r="K52" s="22">
        <f>K53</f>
        <v>100000</v>
      </c>
      <c r="L52" s="22">
        <f t="shared" si="6"/>
        <v>-400000</v>
      </c>
    </row>
    <row r="53" spans="1:12" ht="18" customHeight="1">
      <c r="A53" s="19"/>
      <c r="B53" s="19"/>
      <c r="C53" s="20"/>
      <c r="D53" s="21"/>
      <c r="E53" s="21"/>
      <c r="F53" s="21"/>
      <c r="G53" s="19"/>
      <c r="H53" s="19"/>
      <c r="I53" s="20" t="s">
        <v>86</v>
      </c>
      <c r="J53" s="21">
        <f>[1]세출!D52</f>
        <v>500000</v>
      </c>
      <c r="K53" s="21">
        <v>100000</v>
      </c>
      <c r="L53" s="21">
        <f t="shared" si="6"/>
        <v>-400000</v>
      </c>
    </row>
    <row r="54" spans="1:12" ht="18" customHeight="1">
      <c r="A54" s="19" t="s">
        <v>87</v>
      </c>
      <c r="B54" s="19" t="s">
        <v>87</v>
      </c>
      <c r="C54" s="20" t="s">
        <v>87</v>
      </c>
      <c r="D54" s="21"/>
      <c r="E54" s="21"/>
      <c r="F54" s="21"/>
      <c r="G54" s="16" t="s">
        <v>66</v>
      </c>
      <c r="H54" s="16"/>
      <c r="I54" s="16"/>
      <c r="J54" s="22">
        <f>J55</f>
        <v>71080000</v>
      </c>
      <c r="K54" s="22">
        <f>K55</f>
        <v>70174527</v>
      </c>
      <c r="L54" s="22">
        <f t="shared" si="6"/>
        <v>-905473</v>
      </c>
    </row>
    <row r="55" spans="1:12" ht="18" customHeight="1">
      <c r="A55" s="19" t="s">
        <v>87</v>
      </c>
      <c r="B55" s="19" t="s">
        <v>87</v>
      </c>
      <c r="C55" s="20" t="s">
        <v>87</v>
      </c>
      <c r="D55" s="21"/>
      <c r="E55" s="21"/>
      <c r="F55" s="21"/>
      <c r="G55" s="18"/>
      <c r="H55" s="16" t="s">
        <v>66</v>
      </c>
      <c r="I55" s="16"/>
      <c r="J55" s="22">
        <f>J56</f>
        <v>71080000</v>
      </c>
      <c r="K55" s="22">
        <f>K56</f>
        <v>70174527</v>
      </c>
      <c r="L55" s="22">
        <f t="shared" si="6"/>
        <v>-905473</v>
      </c>
    </row>
    <row r="56" spans="1:12" ht="18" customHeight="1">
      <c r="A56" s="19" t="s">
        <v>87</v>
      </c>
      <c r="B56" s="19" t="s">
        <v>87</v>
      </c>
      <c r="C56" s="20" t="s">
        <v>87</v>
      </c>
      <c r="D56" s="21"/>
      <c r="E56" s="21"/>
      <c r="F56" s="21"/>
      <c r="G56" s="19"/>
      <c r="H56" s="19"/>
      <c r="I56" s="20" t="s">
        <v>66</v>
      </c>
      <c r="J56" s="21">
        <f>[1]세출!D55</f>
        <v>71080000</v>
      </c>
      <c r="K56" s="21">
        <f>[1]세출!E55</f>
        <v>70174527</v>
      </c>
      <c r="L56" s="21">
        <f t="shared" si="6"/>
        <v>-905473</v>
      </c>
    </row>
    <row r="57" spans="1:12" ht="18" customHeight="1">
      <c r="A57" s="19" t="s">
        <v>87</v>
      </c>
      <c r="B57" s="19" t="s">
        <v>87</v>
      </c>
      <c r="C57" s="20" t="s">
        <v>87</v>
      </c>
      <c r="D57" s="21"/>
      <c r="E57" s="21"/>
      <c r="F57" s="21"/>
      <c r="G57" s="16" t="s">
        <v>88</v>
      </c>
      <c r="H57" s="16"/>
      <c r="I57" s="16"/>
      <c r="J57" s="22">
        <f>J58</f>
        <v>668000</v>
      </c>
      <c r="K57" s="22">
        <f>K58</f>
        <v>153380</v>
      </c>
      <c r="L57" s="22">
        <f t="shared" si="6"/>
        <v>-514620</v>
      </c>
    </row>
    <row r="58" spans="1:12" ht="18" customHeight="1">
      <c r="A58" s="19" t="s">
        <v>87</v>
      </c>
      <c r="B58" s="19" t="s">
        <v>87</v>
      </c>
      <c r="C58" s="20" t="s">
        <v>87</v>
      </c>
      <c r="D58" s="21"/>
      <c r="E58" s="21"/>
      <c r="F58" s="21"/>
      <c r="G58" s="18"/>
      <c r="H58" s="16" t="s">
        <v>88</v>
      </c>
      <c r="I58" s="16"/>
      <c r="J58" s="22">
        <f>J59</f>
        <v>668000</v>
      </c>
      <c r="K58" s="22">
        <f>K59</f>
        <v>153380</v>
      </c>
      <c r="L58" s="22">
        <f t="shared" si="6"/>
        <v>-514620</v>
      </c>
    </row>
    <row r="59" spans="1:12" ht="18" customHeight="1">
      <c r="A59" s="19" t="s">
        <v>87</v>
      </c>
      <c r="B59" s="19" t="s">
        <v>87</v>
      </c>
      <c r="C59" s="20" t="s">
        <v>87</v>
      </c>
      <c r="D59" s="21"/>
      <c r="E59" s="21"/>
      <c r="F59" s="21"/>
      <c r="G59" s="19"/>
      <c r="H59" s="19"/>
      <c r="I59" s="20" t="s">
        <v>88</v>
      </c>
      <c r="J59" s="21">
        <f>[1]세출!D58</f>
        <v>668000</v>
      </c>
      <c r="K59" s="21">
        <v>153380</v>
      </c>
      <c r="L59" s="21">
        <f t="shared" si="6"/>
        <v>-514620</v>
      </c>
    </row>
    <row r="60" spans="1:12" ht="20.100000000000001" customHeight="1"/>
    <row r="61" spans="1:12" ht="20.100000000000001" customHeight="1"/>
    <row r="62" spans="1:12" ht="20.100000000000001" customHeight="1"/>
    <row r="63" spans="1:12" ht="20.100000000000001" customHeight="1"/>
    <row r="64" spans="1:12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</sheetData>
  <mergeCells count="41">
    <mergeCell ref="H52:I52"/>
    <mergeCell ref="G54:I54"/>
    <mergeCell ref="H55:I55"/>
    <mergeCell ref="G57:I57"/>
    <mergeCell ref="H58:I58"/>
    <mergeCell ref="B37:C37"/>
    <mergeCell ref="A39:C39"/>
    <mergeCell ref="B40:C40"/>
    <mergeCell ref="G48:I48"/>
    <mergeCell ref="H49:I49"/>
    <mergeCell ref="G51:I51"/>
    <mergeCell ref="G27:I27"/>
    <mergeCell ref="H28:I28"/>
    <mergeCell ref="H32:I32"/>
    <mergeCell ref="A33:C33"/>
    <mergeCell ref="B34:C34"/>
    <mergeCell ref="A36:C36"/>
    <mergeCell ref="H36:I36"/>
    <mergeCell ref="H14:I14"/>
    <mergeCell ref="H17:I17"/>
    <mergeCell ref="A21:C21"/>
    <mergeCell ref="B22:C22"/>
    <mergeCell ref="G23:I23"/>
    <mergeCell ref="H24:I24"/>
    <mergeCell ref="J4:K4"/>
    <mergeCell ref="A6:C6"/>
    <mergeCell ref="G6:I6"/>
    <mergeCell ref="A7:C7"/>
    <mergeCell ref="G7:I7"/>
    <mergeCell ref="B8:C8"/>
    <mergeCell ref="H8:I8"/>
    <mergeCell ref="A1:L1"/>
    <mergeCell ref="A3:F3"/>
    <mergeCell ref="G3:L3"/>
    <mergeCell ref="A4:A5"/>
    <mergeCell ref="B4:B5"/>
    <mergeCell ref="C4:C5"/>
    <mergeCell ref="D4:E4"/>
    <mergeCell ref="G4:G5"/>
    <mergeCell ref="H4:H5"/>
    <mergeCell ref="I4:I5"/>
  </mergeCells>
  <phoneticPr fontId="4" type="noConversion"/>
  <printOptions horizontalCentered="1"/>
  <pageMargins left="0.31496062992125984" right="0.31496062992125984" top="0.59" bottom="0.28999999999999998" header="0.31496062992125984" footer="0.28999999999999998"/>
  <pageSetup paperSize="9" scale="7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2013-04-03T02:32:08Z</dcterms:created>
  <dcterms:modified xsi:type="dcterms:W3CDTF">2013-04-03T02:32:23Z</dcterms:modified>
</cp:coreProperties>
</file>